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ქვემო ქართლი\"/>
    </mc:Choice>
  </mc:AlternateContent>
  <xr:revisionPtr revIDLastSave="0" documentId="13_ncr:1_{A71BCB19-A58A-469D-9EC1-CE4B296A9B81}" xr6:coauthVersionLast="47" xr6:coauthVersionMax="47" xr10:uidLastSave="{00000000-0000-0000-0000-000000000000}"/>
  <bookViews>
    <workbookView xWindow="28680" yWindow="-30" windowWidth="29040" windowHeight="15720" tabRatio="917" xr2:uid="{00000000-000D-0000-FFFF-FFFF00000000}"/>
  </bookViews>
  <sheets>
    <sheet name="ხრამის ს.ს სრულად" sheetId="57" r:id="rId1"/>
    <sheet name="ხრამის მაგისტრალური." sheetId="29" r:id="rId2"/>
    <sheet name="წერეთლის" sheetId="56" r:id="rId3"/>
    <sheet name="პატარას მაგისტრალური არხი" sheetId="52" r:id="rId4"/>
    <sheet name="ვახუშტის მაგისტრალური არხი" sheetId="49" r:id="rId5"/>
    <sheet name="აღმაშენებლის ს.ს." sheetId="24" r:id="rId6"/>
    <sheet name="ვაზიანის ს.ს." sheetId="26" r:id="rId7"/>
    <sheet name="წმინდა გიორგის ს.ს" sheetId="28" r:id="rId8"/>
    <sheet name="იბერიის ს.ს." sheetId="30" r:id="rId9"/>
    <sheet name="ახალი სადახლო" sheetId="32" r:id="rId10"/>
    <sheet name="ცისკრის მაგისტრალური არხი" sheetId="53" r:id="rId11"/>
    <sheet name="ბარათანთ არხი" sheetId="34" r:id="rId12"/>
    <sheet name="დებედის არხი" sheetId="36" r:id="rId13"/>
    <sheet name="წმ.ნინოს არხი" sheetId="39" r:id="rId14"/>
    <sheet name="მეგობრობის არხი" sheetId="40" r:id="rId15"/>
    <sheet name="მთის მაგისტრალური არხი" sheetId="51" r:id="rId16"/>
    <sheet name="9 აპრილის არხი" sheetId="44" r:id="rId17"/>
    <sheet name="თამარისის არხი" sheetId="50" r:id="rId18"/>
    <sheet name="გამარჯვების არხი " sheetId="35" r:id="rId19"/>
    <sheet name="ბოლო არხი" sheetId="47" r:id="rId20"/>
    <sheet name="ბაგრატის არხი" sheetId="46" r:id="rId21"/>
    <sheet name="ძველი სადახლოს არხი" sheetId="54" r:id="rId22"/>
    <sheet name="წისქვილის არხი" sheetId="55" r:id="rId23"/>
    <sheet name="ლეჟბადინის სატ." sheetId="45" r:id="rId24"/>
    <sheet name="ლეჟბადინი-მუღანლო სატ." sheetId="37" r:id="rId25"/>
    <sheet name="ქეშალოს სატ." sheetId="38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7" l="1"/>
  <c r="K18" i="57"/>
  <c r="K27" i="57" s="1"/>
  <c r="K28" i="57" s="1"/>
  <c r="L18" i="57"/>
  <c r="M18" i="57"/>
  <c r="O18" i="57"/>
  <c r="AA18" i="57"/>
  <c r="AC18" i="57"/>
  <c r="AD18" i="57"/>
  <c r="AE18" i="57"/>
  <c r="AF18" i="57"/>
  <c r="AF27" i="57" s="1"/>
  <c r="AF28" i="57" s="1"/>
  <c r="I18" i="57"/>
  <c r="I27" i="57" s="1"/>
  <c r="J18" i="29"/>
  <c r="K18" i="29"/>
  <c r="L18" i="29"/>
  <c r="M18" i="29"/>
  <c r="O18" i="29"/>
  <c r="AA18" i="29"/>
  <c r="AC18" i="29"/>
  <c r="AD18" i="29"/>
  <c r="AE18" i="29"/>
  <c r="AF18" i="29"/>
  <c r="I18" i="29"/>
  <c r="J18" i="24"/>
  <c r="K18" i="24"/>
  <c r="L18" i="24"/>
  <c r="M18" i="24"/>
  <c r="O18" i="24"/>
  <c r="AA18" i="24"/>
  <c r="AC18" i="24"/>
  <c r="AD18" i="24"/>
  <c r="AE18" i="24"/>
  <c r="AF18" i="24"/>
  <c r="I18" i="24"/>
  <c r="AE23" i="57"/>
  <c r="AC23" i="57"/>
  <c r="AA23" i="57"/>
  <c r="Y23" i="57"/>
  <c r="W23" i="57"/>
  <c r="U23" i="57"/>
  <c r="S23" i="57"/>
  <c r="Q23" i="57"/>
  <c r="O23" i="57"/>
  <c r="O27" i="57" s="1"/>
  <c r="O28" i="57" s="1"/>
  <c r="N23" i="57"/>
  <c r="M23" i="57"/>
  <c r="M27" i="57" s="1"/>
  <c r="M28" i="57" s="1"/>
  <c r="K23" i="57"/>
  <c r="I23" i="57"/>
  <c r="AF22" i="57"/>
  <c r="AD22" i="57"/>
  <c r="AB22" i="57"/>
  <c r="Z22" i="57"/>
  <c r="X22" i="57"/>
  <c r="V22" i="57"/>
  <c r="T22" i="57"/>
  <c r="R22" i="57"/>
  <c r="P22" i="57"/>
  <c r="N22" i="57"/>
  <c r="L22" i="57"/>
  <c r="J22" i="57"/>
  <c r="AF21" i="57"/>
  <c r="AD21" i="57"/>
  <c r="AB21" i="57"/>
  <c r="Z21" i="57"/>
  <c r="X21" i="57"/>
  <c r="V21" i="57"/>
  <c r="T21" i="57"/>
  <c r="R21" i="57"/>
  <c r="P21" i="57"/>
  <c r="N21" i="57"/>
  <c r="L21" i="57"/>
  <c r="J21" i="57"/>
  <c r="AF20" i="57"/>
  <c r="AD20" i="57"/>
  <c r="AB20" i="57"/>
  <c r="Z20" i="57"/>
  <c r="X20" i="57"/>
  <c r="V20" i="57"/>
  <c r="T20" i="57"/>
  <c r="R20" i="57"/>
  <c r="P20" i="57"/>
  <c r="N20" i="57"/>
  <c r="L20" i="57"/>
  <c r="J20" i="57"/>
  <c r="AF19" i="57"/>
  <c r="AF23" i="57" s="1"/>
  <c r="AD19" i="57"/>
  <c r="AD23" i="57" s="1"/>
  <c r="AB19" i="57"/>
  <c r="AB23" i="57" s="1"/>
  <c r="Z19" i="57"/>
  <c r="Z23" i="57" s="1"/>
  <c r="X19" i="57"/>
  <c r="X23" i="57" s="1"/>
  <c r="V19" i="57"/>
  <c r="V23" i="57" s="1"/>
  <c r="T19" i="57"/>
  <c r="R19" i="57"/>
  <c r="P19" i="57"/>
  <c r="N19" i="57"/>
  <c r="L19" i="57"/>
  <c r="L23" i="57" s="1"/>
  <c r="L27" i="57" s="1"/>
  <c r="L28" i="57" s="1"/>
  <c r="J19" i="57"/>
  <c r="J23" i="57" s="1"/>
  <c r="AG16" i="57"/>
  <c r="D16" i="57"/>
  <c r="E16" i="57" s="1"/>
  <c r="G16" i="57" s="1"/>
  <c r="AG15" i="57"/>
  <c r="D15" i="57"/>
  <c r="E15" i="57" s="1"/>
  <c r="G15" i="57" s="1"/>
  <c r="AG14" i="57"/>
  <c r="D14" i="57"/>
  <c r="E14" i="57" s="1"/>
  <c r="G14" i="57" s="1"/>
  <c r="AG13" i="57"/>
  <c r="D13" i="57"/>
  <c r="E13" i="57" s="1"/>
  <c r="G13" i="57" s="1"/>
  <c r="AG12" i="57"/>
  <c r="G12" i="57"/>
  <c r="Y12" i="57" s="1"/>
  <c r="Y18" i="57" s="1"/>
  <c r="E12" i="57"/>
  <c r="D12" i="57"/>
  <c r="AG11" i="57"/>
  <c r="D11" i="57"/>
  <c r="E11" i="57" s="1"/>
  <c r="G11" i="57" s="1"/>
  <c r="AG10" i="57"/>
  <c r="D10" i="57"/>
  <c r="E10" i="57" s="1"/>
  <c r="G10" i="57" s="1"/>
  <c r="AG9" i="57"/>
  <c r="D9" i="57"/>
  <c r="E9" i="57" s="1"/>
  <c r="G9" i="57" s="1"/>
  <c r="A9" i="57"/>
  <c r="A10" i="57" s="1"/>
  <c r="A11" i="57" s="1"/>
  <c r="A12" i="57" s="1"/>
  <c r="A13" i="57" s="1"/>
  <c r="A14" i="57" s="1"/>
  <c r="A15" i="57" s="1"/>
  <c r="A16" i="57" s="1"/>
  <c r="A18" i="57" s="1"/>
  <c r="A19" i="57" s="1"/>
  <c r="A20" i="57" s="1"/>
  <c r="A21" i="57" s="1"/>
  <c r="A22" i="57" s="1"/>
  <c r="A23" i="57" s="1"/>
  <c r="A27" i="57" s="1"/>
  <c r="A28" i="57" s="1"/>
  <c r="AG8" i="57"/>
  <c r="D8" i="57"/>
  <c r="E8" i="57" s="1"/>
  <c r="G8" i="57" s="1"/>
  <c r="A8" i="57"/>
  <c r="AG7" i="57"/>
  <c r="D7" i="57"/>
  <c r="E7" i="57" s="1"/>
  <c r="G7" i="57" s="1"/>
  <c r="B6" i="57"/>
  <c r="C6" i="57" s="1"/>
  <c r="D6" i="57" s="1"/>
  <c r="E6" i="57" s="1"/>
  <c r="F6" i="57" s="1"/>
  <c r="G6" i="57" s="1"/>
  <c r="H6" i="57" s="1"/>
  <c r="I6" i="57" s="1"/>
  <c r="J6" i="57" s="1"/>
  <c r="K6" i="57" s="1"/>
  <c r="L6" i="57" s="1"/>
  <c r="M6" i="57" s="1"/>
  <c r="N6" i="57" s="1"/>
  <c r="O6" i="57" s="1"/>
  <c r="P6" i="57" s="1"/>
  <c r="Q6" i="57" s="1"/>
  <c r="R6" i="57" s="1"/>
  <c r="S6" i="57" s="1"/>
  <c r="T6" i="57" s="1"/>
  <c r="U6" i="57" s="1"/>
  <c r="V6" i="57" s="1"/>
  <c r="W6" i="57" s="1"/>
  <c r="X6" i="57" s="1"/>
  <c r="Y6" i="57" s="1"/>
  <c r="Z6" i="57" s="1"/>
  <c r="AA6" i="57" s="1"/>
  <c r="AB6" i="57" s="1"/>
  <c r="AC6" i="57" s="1"/>
  <c r="AD6" i="57" s="1"/>
  <c r="AE6" i="57" s="1"/>
  <c r="AF6" i="57" s="1"/>
  <c r="AG6" i="57" s="1"/>
  <c r="AH6" i="57" s="1"/>
  <c r="AE23" i="56"/>
  <c r="AC23" i="56"/>
  <c r="AA23" i="56"/>
  <c r="Y23" i="56"/>
  <c r="W23" i="56"/>
  <c r="U23" i="56"/>
  <c r="S23" i="56"/>
  <c r="Q23" i="56"/>
  <c r="O23" i="56"/>
  <c r="O27" i="56" s="1"/>
  <c r="O28" i="56" s="1"/>
  <c r="M23" i="56"/>
  <c r="K23" i="56"/>
  <c r="I23" i="56"/>
  <c r="AF22" i="56"/>
  <c r="AD22" i="56"/>
  <c r="AB22" i="56"/>
  <c r="Z22" i="56"/>
  <c r="X22" i="56"/>
  <c r="V22" i="56"/>
  <c r="T22" i="56"/>
  <c r="R22" i="56"/>
  <c r="P22" i="56"/>
  <c r="N22" i="56"/>
  <c r="L22" i="56"/>
  <c r="J22" i="56"/>
  <c r="AF21" i="56"/>
  <c r="AD21" i="56"/>
  <c r="AB21" i="56"/>
  <c r="Z21" i="56"/>
  <c r="X21" i="56"/>
  <c r="V21" i="56"/>
  <c r="T21" i="56"/>
  <c r="R21" i="56"/>
  <c r="P21" i="56"/>
  <c r="N21" i="56"/>
  <c r="L21" i="56"/>
  <c r="J21" i="56"/>
  <c r="AF20" i="56"/>
  <c r="AD20" i="56"/>
  <c r="AB20" i="56"/>
  <c r="Z20" i="56"/>
  <c r="X20" i="56"/>
  <c r="V20" i="56"/>
  <c r="T20" i="56"/>
  <c r="R20" i="56"/>
  <c r="P20" i="56"/>
  <c r="N20" i="56"/>
  <c r="L20" i="56"/>
  <c r="J20" i="56"/>
  <c r="AF19" i="56"/>
  <c r="AF23" i="56" s="1"/>
  <c r="AD19" i="56"/>
  <c r="AD23" i="56" s="1"/>
  <c r="AB19" i="56"/>
  <c r="Z19" i="56"/>
  <c r="X19" i="56"/>
  <c r="X23" i="56" s="1"/>
  <c r="V19" i="56"/>
  <c r="V23" i="56" s="1"/>
  <c r="T19" i="56"/>
  <c r="R19" i="56"/>
  <c r="P19" i="56"/>
  <c r="P23" i="56" s="1"/>
  <c r="N19" i="56"/>
  <c r="N23" i="56" s="1"/>
  <c r="L19" i="56"/>
  <c r="J19" i="56"/>
  <c r="AF18" i="56"/>
  <c r="AE18" i="56"/>
  <c r="AE27" i="56" s="1"/>
  <c r="AE28" i="56" s="1"/>
  <c r="AD18" i="56"/>
  <c r="AC18" i="56"/>
  <c r="AC27" i="56" s="1"/>
  <c r="AC28" i="56" s="1"/>
  <c r="AA18" i="56"/>
  <c r="O18" i="56"/>
  <c r="M18" i="56"/>
  <c r="M27" i="56" s="1"/>
  <c r="M28" i="56" s="1"/>
  <c r="L18" i="56"/>
  <c r="K18" i="56"/>
  <c r="K27" i="56" s="1"/>
  <c r="K28" i="56" s="1"/>
  <c r="J18" i="56"/>
  <c r="I18" i="56"/>
  <c r="I27" i="56" s="1"/>
  <c r="AG16" i="56"/>
  <c r="D16" i="56"/>
  <c r="E16" i="56" s="1"/>
  <c r="G16" i="56" s="1"/>
  <c r="AG15" i="56"/>
  <c r="D15" i="56"/>
  <c r="E15" i="56" s="1"/>
  <c r="G15" i="56" s="1"/>
  <c r="AG14" i="56"/>
  <c r="D14" i="56"/>
  <c r="E14" i="56" s="1"/>
  <c r="G14" i="56" s="1"/>
  <c r="W14" i="56" s="1"/>
  <c r="AG13" i="56"/>
  <c r="D13" i="56"/>
  <c r="E13" i="56" s="1"/>
  <c r="G13" i="56" s="1"/>
  <c r="AG12" i="56"/>
  <c r="D12" i="56"/>
  <c r="E12" i="56" s="1"/>
  <c r="G12" i="56" s="1"/>
  <c r="AG11" i="56"/>
  <c r="D11" i="56"/>
  <c r="E11" i="56" s="1"/>
  <c r="G11" i="56" s="1"/>
  <c r="S11" i="56" s="1"/>
  <c r="AG10" i="56"/>
  <c r="D10" i="56"/>
  <c r="E10" i="56" s="1"/>
  <c r="G10" i="56" s="1"/>
  <c r="R10" i="56" s="1"/>
  <c r="AG9" i="56"/>
  <c r="D9" i="56"/>
  <c r="E9" i="56" s="1"/>
  <c r="G9" i="56" s="1"/>
  <c r="A9" i="56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G8" i="56"/>
  <c r="D8" i="56"/>
  <c r="E8" i="56" s="1"/>
  <c r="G8" i="56" s="1"/>
  <c r="X8" i="56" s="1"/>
  <c r="A8" i="56"/>
  <c r="AG7" i="56"/>
  <c r="D7" i="56"/>
  <c r="E7" i="56" s="1"/>
  <c r="G7" i="56" s="1"/>
  <c r="C6" i="56"/>
  <c r="D6" i="56" s="1"/>
  <c r="E6" i="56" s="1"/>
  <c r="F6" i="56" s="1"/>
  <c r="G6" i="56" s="1"/>
  <c r="H6" i="56" s="1"/>
  <c r="I6" i="56" s="1"/>
  <c r="J6" i="56" s="1"/>
  <c r="K6" i="56" s="1"/>
  <c r="L6" i="56" s="1"/>
  <c r="M6" i="56" s="1"/>
  <c r="N6" i="56" s="1"/>
  <c r="O6" i="56" s="1"/>
  <c r="P6" i="56" s="1"/>
  <c r="Q6" i="56" s="1"/>
  <c r="R6" i="56" s="1"/>
  <c r="S6" i="56" s="1"/>
  <c r="T6" i="56" s="1"/>
  <c r="U6" i="56" s="1"/>
  <c r="V6" i="56" s="1"/>
  <c r="W6" i="56" s="1"/>
  <c r="X6" i="56" s="1"/>
  <c r="Y6" i="56" s="1"/>
  <c r="Z6" i="56" s="1"/>
  <c r="AA6" i="56" s="1"/>
  <c r="AB6" i="56" s="1"/>
  <c r="AC6" i="56" s="1"/>
  <c r="AD6" i="56" s="1"/>
  <c r="AE6" i="56" s="1"/>
  <c r="AF6" i="56" s="1"/>
  <c r="AG6" i="56" s="1"/>
  <c r="AH6" i="56" s="1"/>
  <c r="B6" i="56"/>
  <c r="AE23" i="55"/>
  <c r="AC23" i="55"/>
  <c r="AA23" i="55"/>
  <c r="Y23" i="55"/>
  <c r="W23" i="55"/>
  <c r="U23" i="55"/>
  <c r="S23" i="55"/>
  <c r="Q23" i="55"/>
  <c r="O23" i="55"/>
  <c r="M23" i="55"/>
  <c r="K23" i="55"/>
  <c r="J23" i="55"/>
  <c r="I23" i="55"/>
  <c r="AF22" i="55"/>
  <c r="AD22" i="55"/>
  <c r="AB22" i="55"/>
  <c r="Z22" i="55"/>
  <c r="X22" i="55"/>
  <c r="V22" i="55"/>
  <c r="T22" i="55"/>
  <c r="R22" i="55"/>
  <c r="P22" i="55"/>
  <c r="N22" i="55"/>
  <c r="L22" i="55"/>
  <c r="J22" i="55"/>
  <c r="AF21" i="55"/>
  <c r="AD21" i="55"/>
  <c r="AB21" i="55"/>
  <c r="Z21" i="55"/>
  <c r="X21" i="55"/>
  <c r="V21" i="55"/>
  <c r="T21" i="55"/>
  <c r="R21" i="55"/>
  <c r="P21" i="55"/>
  <c r="N21" i="55"/>
  <c r="L21" i="55"/>
  <c r="J21" i="55"/>
  <c r="AF20" i="55"/>
  <c r="AD20" i="55"/>
  <c r="AB20" i="55"/>
  <c r="Z20" i="55"/>
  <c r="X20" i="55"/>
  <c r="V20" i="55"/>
  <c r="T20" i="55"/>
  <c r="R20" i="55"/>
  <c r="P20" i="55"/>
  <c r="N20" i="55"/>
  <c r="L20" i="55"/>
  <c r="J20" i="55"/>
  <c r="AF19" i="55"/>
  <c r="AF23" i="55" s="1"/>
  <c r="AD19" i="55"/>
  <c r="AD23" i="55" s="1"/>
  <c r="AD27" i="55" s="1"/>
  <c r="AD28" i="55" s="1"/>
  <c r="AB19" i="55"/>
  <c r="Z19" i="55"/>
  <c r="Z23" i="55" s="1"/>
  <c r="X19" i="55"/>
  <c r="X23" i="55" s="1"/>
  <c r="V19" i="55"/>
  <c r="T19" i="55"/>
  <c r="T23" i="55" s="1"/>
  <c r="R19" i="55"/>
  <c r="P19" i="55"/>
  <c r="P23" i="55" s="1"/>
  <c r="N19" i="55"/>
  <c r="L19" i="55"/>
  <c r="L23" i="55" s="1"/>
  <c r="J19" i="55"/>
  <c r="AF18" i="55"/>
  <c r="AE18" i="55"/>
  <c r="AD18" i="55"/>
  <c r="AC18" i="55"/>
  <c r="AA18" i="55"/>
  <c r="AA27" i="55" s="1"/>
  <c r="AA28" i="55" s="1"/>
  <c r="O18" i="55"/>
  <c r="O27" i="55" s="1"/>
  <c r="O28" i="55" s="1"/>
  <c r="M18" i="55"/>
  <c r="L18" i="55"/>
  <c r="L27" i="55" s="1"/>
  <c r="L28" i="55" s="1"/>
  <c r="K18" i="55"/>
  <c r="K27" i="55" s="1"/>
  <c r="K28" i="55" s="1"/>
  <c r="J18" i="55"/>
  <c r="J27" i="55" s="1"/>
  <c r="J28" i="55" s="1"/>
  <c r="I18" i="55"/>
  <c r="I27" i="55" s="1"/>
  <c r="AG16" i="55"/>
  <c r="D16" i="55"/>
  <c r="E16" i="55" s="1"/>
  <c r="G16" i="55" s="1"/>
  <c r="AG15" i="55"/>
  <c r="D15" i="55"/>
  <c r="E15" i="55" s="1"/>
  <c r="G15" i="55" s="1"/>
  <c r="AG14" i="55"/>
  <c r="E14" i="55"/>
  <c r="G14" i="55" s="1"/>
  <c r="D14" i="55"/>
  <c r="AG13" i="55"/>
  <c r="E13" i="55"/>
  <c r="G13" i="55" s="1"/>
  <c r="D13" i="55"/>
  <c r="AG12" i="55"/>
  <c r="D12" i="55"/>
  <c r="E12" i="55" s="1"/>
  <c r="G12" i="55" s="1"/>
  <c r="AG11" i="55"/>
  <c r="D11" i="55"/>
  <c r="E11" i="55" s="1"/>
  <c r="G11" i="55" s="1"/>
  <c r="AG10" i="55"/>
  <c r="D10" i="55"/>
  <c r="E10" i="55" s="1"/>
  <c r="G10" i="55" s="1"/>
  <c r="AG9" i="55"/>
  <c r="D9" i="55"/>
  <c r="E9" i="55" s="1"/>
  <c r="G9" i="55" s="1"/>
  <c r="AG8" i="55"/>
  <c r="E8" i="55"/>
  <c r="G8" i="55" s="1"/>
  <c r="D8" i="55"/>
  <c r="A8" i="55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G7" i="55"/>
  <c r="D7" i="55"/>
  <c r="E7" i="55" s="1"/>
  <c r="G7" i="55" s="1"/>
  <c r="C6" i="55"/>
  <c r="D6" i="55" s="1"/>
  <c r="E6" i="55" s="1"/>
  <c r="F6" i="55" s="1"/>
  <c r="G6" i="55" s="1"/>
  <c r="H6" i="55" s="1"/>
  <c r="I6" i="55" s="1"/>
  <c r="J6" i="55" s="1"/>
  <c r="K6" i="55" s="1"/>
  <c r="L6" i="55" s="1"/>
  <c r="M6" i="55" s="1"/>
  <c r="N6" i="55" s="1"/>
  <c r="O6" i="55" s="1"/>
  <c r="P6" i="55" s="1"/>
  <c r="Q6" i="55" s="1"/>
  <c r="R6" i="55" s="1"/>
  <c r="S6" i="55" s="1"/>
  <c r="T6" i="55" s="1"/>
  <c r="U6" i="55" s="1"/>
  <c r="V6" i="55" s="1"/>
  <c r="W6" i="55" s="1"/>
  <c r="X6" i="55" s="1"/>
  <c r="Y6" i="55" s="1"/>
  <c r="Z6" i="55" s="1"/>
  <c r="AA6" i="55" s="1"/>
  <c r="AB6" i="55" s="1"/>
  <c r="AC6" i="55" s="1"/>
  <c r="AD6" i="55" s="1"/>
  <c r="AE6" i="55" s="1"/>
  <c r="AF6" i="55" s="1"/>
  <c r="AG6" i="55" s="1"/>
  <c r="AH6" i="55" s="1"/>
  <c r="B6" i="55"/>
  <c r="AE23" i="54"/>
  <c r="AC23" i="54"/>
  <c r="AA23" i="54"/>
  <c r="Y23" i="54"/>
  <c r="W23" i="54"/>
  <c r="U23" i="54"/>
  <c r="S23" i="54"/>
  <c r="R23" i="54"/>
  <c r="Q23" i="54"/>
  <c r="O23" i="54"/>
  <c r="M23" i="54"/>
  <c r="K23" i="54"/>
  <c r="I23" i="54"/>
  <c r="AF22" i="54"/>
  <c r="AD22" i="54"/>
  <c r="AB22" i="54"/>
  <c r="Z22" i="54"/>
  <c r="X22" i="54"/>
  <c r="V22" i="54"/>
  <c r="T22" i="54"/>
  <c r="R22" i="54"/>
  <c r="P22" i="54"/>
  <c r="N22" i="54"/>
  <c r="L22" i="54"/>
  <c r="J22" i="54"/>
  <c r="AF21" i="54"/>
  <c r="AD21" i="54"/>
  <c r="AB21" i="54"/>
  <c r="Z21" i="54"/>
  <c r="X21" i="54"/>
  <c r="V21" i="54"/>
  <c r="T21" i="54"/>
  <c r="R21" i="54"/>
  <c r="P21" i="54"/>
  <c r="N21" i="54"/>
  <c r="L21" i="54"/>
  <c r="J21" i="54"/>
  <c r="AF20" i="54"/>
  <c r="AD20" i="54"/>
  <c r="AB20" i="54"/>
  <c r="Z20" i="54"/>
  <c r="X20" i="54"/>
  <c r="V20" i="54"/>
  <c r="T20" i="54"/>
  <c r="R20" i="54"/>
  <c r="P20" i="54"/>
  <c r="N20" i="54"/>
  <c r="L20" i="54"/>
  <c r="J20" i="54"/>
  <c r="AF19" i="54"/>
  <c r="AF23" i="54" s="1"/>
  <c r="AD19" i="54"/>
  <c r="AD23" i="54" s="1"/>
  <c r="AB19" i="54"/>
  <c r="Z19" i="54"/>
  <c r="X19" i="54"/>
  <c r="X23" i="54" s="1"/>
  <c r="V19" i="54"/>
  <c r="T19" i="54"/>
  <c r="T23" i="54" s="1"/>
  <c r="R19" i="54"/>
  <c r="P19" i="54"/>
  <c r="P23" i="54" s="1"/>
  <c r="N19" i="54"/>
  <c r="N23" i="54" s="1"/>
  <c r="L19" i="54"/>
  <c r="L23" i="54" s="1"/>
  <c r="J19" i="54"/>
  <c r="J23" i="54" s="1"/>
  <c r="AF18" i="54"/>
  <c r="AF27" i="54" s="1"/>
  <c r="AF28" i="54" s="1"/>
  <c r="AE18" i="54"/>
  <c r="AD18" i="54"/>
  <c r="AC18" i="54"/>
  <c r="AA18" i="54"/>
  <c r="O18" i="54"/>
  <c r="O27" i="54" s="1"/>
  <c r="O28" i="54" s="1"/>
  <c r="M18" i="54"/>
  <c r="M27" i="54" s="1"/>
  <c r="M28" i="54" s="1"/>
  <c r="L18" i="54"/>
  <c r="K18" i="54"/>
  <c r="K27" i="54" s="1"/>
  <c r="K28" i="54" s="1"/>
  <c r="J18" i="54"/>
  <c r="I18" i="54"/>
  <c r="AG16" i="54"/>
  <c r="D16" i="54"/>
  <c r="E16" i="54" s="1"/>
  <c r="G16" i="54" s="1"/>
  <c r="AG15" i="54"/>
  <c r="D15" i="54"/>
  <c r="E15" i="54" s="1"/>
  <c r="G15" i="54" s="1"/>
  <c r="AG14" i="54"/>
  <c r="D14" i="54"/>
  <c r="E14" i="54" s="1"/>
  <c r="G14" i="54" s="1"/>
  <c r="AG13" i="54"/>
  <c r="E13" i="54"/>
  <c r="G13" i="54" s="1"/>
  <c r="D13" i="54"/>
  <c r="AG12" i="54"/>
  <c r="D12" i="54"/>
  <c r="E12" i="54" s="1"/>
  <c r="G12" i="54" s="1"/>
  <c r="AG11" i="54"/>
  <c r="D11" i="54"/>
  <c r="E11" i="54" s="1"/>
  <c r="G11" i="54" s="1"/>
  <c r="AG10" i="54"/>
  <c r="E10" i="54"/>
  <c r="G10" i="54" s="1"/>
  <c r="R10" i="54" s="1"/>
  <c r="D10" i="54"/>
  <c r="AG9" i="54"/>
  <c r="E9" i="54"/>
  <c r="G9" i="54" s="1"/>
  <c r="D9" i="54"/>
  <c r="AG8" i="54"/>
  <c r="D8" i="54"/>
  <c r="E8" i="54" s="1"/>
  <c r="G8" i="54" s="1"/>
  <c r="A8" i="54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G7" i="54"/>
  <c r="D7" i="54"/>
  <c r="E7" i="54" s="1"/>
  <c r="G7" i="54" s="1"/>
  <c r="B6" i="54"/>
  <c r="C6" i="54" s="1"/>
  <c r="D6" i="54" s="1"/>
  <c r="E6" i="54" s="1"/>
  <c r="F6" i="54" s="1"/>
  <c r="G6" i="54" s="1"/>
  <c r="H6" i="54" s="1"/>
  <c r="I6" i="54" s="1"/>
  <c r="J6" i="54" s="1"/>
  <c r="K6" i="54" s="1"/>
  <c r="L6" i="54" s="1"/>
  <c r="M6" i="54" s="1"/>
  <c r="N6" i="54" s="1"/>
  <c r="O6" i="54" s="1"/>
  <c r="P6" i="54" s="1"/>
  <c r="Q6" i="54" s="1"/>
  <c r="R6" i="54" s="1"/>
  <c r="S6" i="54" s="1"/>
  <c r="T6" i="54" s="1"/>
  <c r="U6" i="54" s="1"/>
  <c r="V6" i="54" s="1"/>
  <c r="W6" i="54" s="1"/>
  <c r="X6" i="54" s="1"/>
  <c r="Y6" i="54" s="1"/>
  <c r="Z6" i="54" s="1"/>
  <c r="AA6" i="54" s="1"/>
  <c r="AB6" i="54" s="1"/>
  <c r="AC6" i="54" s="1"/>
  <c r="AD6" i="54" s="1"/>
  <c r="AE6" i="54" s="1"/>
  <c r="AF6" i="54" s="1"/>
  <c r="AG6" i="54" s="1"/>
  <c r="AH6" i="54" s="1"/>
  <c r="AE23" i="53"/>
  <c r="AC23" i="53"/>
  <c r="AA23" i="53"/>
  <c r="Y23" i="53"/>
  <c r="W23" i="53"/>
  <c r="U23" i="53"/>
  <c r="S23" i="53"/>
  <c r="Q23" i="53"/>
  <c r="O23" i="53"/>
  <c r="M23" i="53"/>
  <c r="K23" i="53"/>
  <c r="I23" i="53"/>
  <c r="AF22" i="53"/>
  <c r="AD22" i="53"/>
  <c r="AB22" i="53"/>
  <c r="Z22" i="53"/>
  <c r="X22" i="53"/>
  <c r="V22" i="53"/>
  <c r="T22" i="53"/>
  <c r="R22" i="53"/>
  <c r="P22" i="53"/>
  <c r="N22" i="53"/>
  <c r="L22" i="53"/>
  <c r="J22" i="53"/>
  <c r="AF21" i="53"/>
  <c r="AD21" i="53"/>
  <c r="AB21" i="53"/>
  <c r="Z21" i="53"/>
  <c r="X21" i="53"/>
  <c r="V21" i="53"/>
  <c r="T21" i="53"/>
  <c r="R21" i="53"/>
  <c r="P21" i="53"/>
  <c r="N21" i="53"/>
  <c r="L21" i="53"/>
  <c r="J21" i="53"/>
  <c r="AF20" i="53"/>
  <c r="AD20" i="53"/>
  <c r="AB20" i="53"/>
  <c r="Z20" i="53"/>
  <c r="X20" i="53"/>
  <c r="V20" i="53"/>
  <c r="T20" i="53"/>
  <c r="R20" i="53"/>
  <c r="P20" i="53"/>
  <c r="N20" i="53"/>
  <c r="L20" i="53"/>
  <c r="J20" i="53"/>
  <c r="AF19" i="53"/>
  <c r="AF23" i="53" s="1"/>
  <c r="AD19" i="53"/>
  <c r="AD23" i="53" s="1"/>
  <c r="AB19" i="53"/>
  <c r="Z19" i="53"/>
  <c r="Z23" i="53" s="1"/>
  <c r="X19" i="53"/>
  <c r="X23" i="53" s="1"/>
  <c r="V19" i="53"/>
  <c r="V23" i="53" s="1"/>
  <c r="T19" i="53"/>
  <c r="T23" i="53" s="1"/>
  <c r="R19" i="53"/>
  <c r="P19" i="53"/>
  <c r="N19" i="53"/>
  <c r="N23" i="53" s="1"/>
  <c r="L19" i="53"/>
  <c r="L23" i="53" s="1"/>
  <c r="J19" i="53"/>
  <c r="J23" i="53" s="1"/>
  <c r="AF18" i="53"/>
  <c r="AF27" i="53" s="1"/>
  <c r="AF28" i="53" s="1"/>
  <c r="AE18" i="53"/>
  <c r="AE27" i="53" s="1"/>
  <c r="AE28" i="53" s="1"/>
  <c r="AD18" i="53"/>
  <c r="AD27" i="53" s="1"/>
  <c r="AD28" i="53" s="1"/>
  <c r="AC18" i="53"/>
  <c r="AC27" i="53" s="1"/>
  <c r="AC28" i="53" s="1"/>
  <c r="AA18" i="53"/>
  <c r="AA27" i="53" s="1"/>
  <c r="AA28" i="53" s="1"/>
  <c r="O18" i="53"/>
  <c r="O27" i="53" s="1"/>
  <c r="O28" i="53" s="1"/>
  <c r="M18" i="53"/>
  <c r="M27" i="53" s="1"/>
  <c r="M28" i="53" s="1"/>
  <c r="L18" i="53"/>
  <c r="K18" i="53"/>
  <c r="K27" i="53" s="1"/>
  <c r="K28" i="53" s="1"/>
  <c r="J18" i="53"/>
  <c r="I18" i="53"/>
  <c r="I27" i="53" s="1"/>
  <c r="I28" i="53" s="1"/>
  <c r="AG16" i="53"/>
  <c r="D16" i="53"/>
  <c r="E16" i="53" s="1"/>
  <c r="G16" i="53" s="1"/>
  <c r="AG15" i="53"/>
  <c r="D15" i="53"/>
  <c r="E15" i="53" s="1"/>
  <c r="G15" i="53" s="1"/>
  <c r="AG14" i="53"/>
  <c r="E14" i="53"/>
  <c r="G14" i="53" s="1"/>
  <c r="D14" i="53"/>
  <c r="AG13" i="53"/>
  <c r="D13" i="53"/>
  <c r="E13" i="53" s="1"/>
  <c r="G13" i="53" s="1"/>
  <c r="U13" i="53" s="1"/>
  <c r="AG12" i="53"/>
  <c r="D12" i="53"/>
  <c r="E12" i="53" s="1"/>
  <c r="G12" i="53" s="1"/>
  <c r="V12" i="53" s="1"/>
  <c r="AG11" i="53"/>
  <c r="D11" i="53"/>
  <c r="E11" i="53" s="1"/>
  <c r="G11" i="53" s="1"/>
  <c r="AG10" i="53"/>
  <c r="D10" i="53"/>
  <c r="E10" i="53" s="1"/>
  <c r="G10" i="53" s="1"/>
  <c r="AG9" i="53"/>
  <c r="D9" i="53"/>
  <c r="E9" i="53" s="1"/>
  <c r="G9" i="53" s="1"/>
  <c r="AB9" i="53" s="1"/>
  <c r="AB18" i="53" s="1"/>
  <c r="AG8" i="53"/>
  <c r="D8" i="53"/>
  <c r="E8" i="53" s="1"/>
  <c r="G8" i="53" s="1"/>
  <c r="A8" i="53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G7" i="53"/>
  <c r="D7" i="53"/>
  <c r="E7" i="53" s="1"/>
  <c r="G7" i="53" s="1"/>
  <c r="B6" i="53"/>
  <c r="C6" i="53" s="1"/>
  <c r="D6" i="53" s="1"/>
  <c r="E6" i="53" s="1"/>
  <c r="F6" i="53" s="1"/>
  <c r="G6" i="53" s="1"/>
  <c r="H6" i="53" s="1"/>
  <c r="I6" i="53" s="1"/>
  <c r="J6" i="53" s="1"/>
  <c r="K6" i="53" s="1"/>
  <c r="L6" i="53" s="1"/>
  <c r="M6" i="53" s="1"/>
  <c r="N6" i="53" s="1"/>
  <c r="O6" i="53" s="1"/>
  <c r="P6" i="53" s="1"/>
  <c r="Q6" i="53" s="1"/>
  <c r="R6" i="53" s="1"/>
  <c r="S6" i="53" s="1"/>
  <c r="T6" i="53" s="1"/>
  <c r="U6" i="53" s="1"/>
  <c r="V6" i="53" s="1"/>
  <c r="W6" i="53" s="1"/>
  <c r="X6" i="53" s="1"/>
  <c r="Y6" i="53" s="1"/>
  <c r="Z6" i="53" s="1"/>
  <c r="AA6" i="53" s="1"/>
  <c r="AB6" i="53" s="1"/>
  <c r="AC6" i="53" s="1"/>
  <c r="AD6" i="53" s="1"/>
  <c r="AE6" i="53" s="1"/>
  <c r="AF6" i="53" s="1"/>
  <c r="AG6" i="53" s="1"/>
  <c r="AH6" i="53" s="1"/>
  <c r="AE23" i="52"/>
  <c r="AC23" i="52"/>
  <c r="AA23" i="52"/>
  <c r="Y23" i="52"/>
  <c r="W23" i="52"/>
  <c r="U23" i="52"/>
  <c r="S23" i="52"/>
  <c r="Q23" i="52"/>
  <c r="O23" i="52"/>
  <c r="M23" i="52"/>
  <c r="K23" i="52"/>
  <c r="I23" i="52"/>
  <c r="AF22" i="52"/>
  <c r="AD22" i="52"/>
  <c r="AB22" i="52"/>
  <c r="Z22" i="52"/>
  <c r="X22" i="52"/>
  <c r="V22" i="52"/>
  <c r="T22" i="52"/>
  <c r="R22" i="52"/>
  <c r="P22" i="52"/>
  <c r="N22" i="52"/>
  <c r="L22" i="52"/>
  <c r="J22" i="52"/>
  <c r="AF21" i="52"/>
  <c r="AD21" i="52"/>
  <c r="AB21" i="52"/>
  <c r="Z21" i="52"/>
  <c r="X21" i="52"/>
  <c r="V21" i="52"/>
  <c r="T21" i="52"/>
  <c r="R21" i="52"/>
  <c r="P21" i="52"/>
  <c r="N21" i="52"/>
  <c r="L21" i="52"/>
  <c r="J21" i="52"/>
  <c r="AF20" i="52"/>
  <c r="AD20" i="52"/>
  <c r="AB20" i="52"/>
  <c r="Z20" i="52"/>
  <c r="X20" i="52"/>
  <c r="V20" i="52"/>
  <c r="T20" i="52"/>
  <c r="T23" i="52" s="1"/>
  <c r="R20" i="52"/>
  <c r="P20" i="52"/>
  <c r="N20" i="52"/>
  <c r="L20" i="52"/>
  <c r="J20" i="52"/>
  <c r="AF19" i="52"/>
  <c r="AF23" i="52" s="1"/>
  <c r="AD19" i="52"/>
  <c r="AD23" i="52" s="1"/>
  <c r="AB19" i="52"/>
  <c r="Z19" i="52"/>
  <c r="Z23" i="52" s="1"/>
  <c r="X19" i="52"/>
  <c r="X23" i="52" s="1"/>
  <c r="V19" i="52"/>
  <c r="V23" i="52" s="1"/>
  <c r="T19" i="52"/>
  <c r="R19" i="52"/>
  <c r="P19" i="52"/>
  <c r="N19" i="52"/>
  <c r="N23" i="52" s="1"/>
  <c r="L19" i="52"/>
  <c r="L23" i="52" s="1"/>
  <c r="J19" i="52"/>
  <c r="J23" i="52" s="1"/>
  <c r="AF18" i="52"/>
  <c r="AF27" i="52" s="1"/>
  <c r="AF28" i="52" s="1"/>
  <c r="AE18" i="52"/>
  <c r="AE27" i="52" s="1"/>
  <c r="AE28" i="52" s="1"/>
  <c r="AD18" i="52"/>
  <c r="AD27" i="52" s="1"/>
  <c r="AD28" i="52" s="1"/>
  <c r="AC18" i="52"/>
  <c r="AC27" i="52" s="1"/>
  <c r="AC28" i="52" s="1"/>
  <c r="AA18" i="52"/>
  <c r="AA27" i="52" s="1"/>
  <c r="AA28" i="52" s="1"/>
  <c r="O18" i="52"/>
  <c r="O27" i="52" s="1"/>
  <c r="O28" i="52" s="1"/>
  <c r="M18" i="52"/>
  <c r="M27" i="52" s="1"/>
  <c r="M28" i="52" s="1"/>
  <c r="L18" i="52"/>
  <c r="K18" i="52"/>
  <c r="K27" i="52" s="1"/>
  <c r="K28" i="52" s="1"/>
  <c r="J18" i="52"/>
  <c r="I18" i="52"/>
  <c r="I27" i="52" s="1"/>
  <c r="I28" i="52" s="1"/>
  <c r="AG16" i="52"/>
  <c r="D16" i="52"/>
  <c r="E16" i="52" s="1"/>
  <c r="G16" i="52" s="1"/>
  <c r="AG15" i="52"/>
  <c r="D15" i="52"/>
  <c r="E15" i="52" s="1"/>
  <c r="G15" i="52" s="1"/>
  <c r="AG14" i="52"/>
  <c r="D14" i="52"/>
  <c r="E14" i="52" s="1"/>
  <c r="G14" i="52" s="1"/>
  <c r="AG13" i="52"/>
  <c r="E13" i="52"/>
  <c r="G13" i="52" s="1"/>
  <c r="D13" i="52"/>
  <c r="AG12" i="52"/>
  <c r="D12" i="52"/>
  <c r="E12" i="52" s="1"/>
  <c r="G12" i="52" s="1"/>
  <c r="AG11" i="52"/>
  <c r="D11" i="52"/>
  <c r="E11" i="52" s="1"/>
  <c r="G11" i="52" s="1"/>
  <c r="S11" i="52" s="1"/>
  <c r="AG10" i="52"/>
  <c r="D10" i="52"/>
  <c r="E10" i="52" s="1"/>
  <c r="G10" i="52" s="1"/>
  <c r="AG9" i="52"/>
  <c r="D9" i="52"/>
  <c r="E9" i="52" s="1"/>
  <c r="G9" i="52" s="1"/>
  <c r="AG8" i="52"/>
  <c r="D8" i="52"/>
  <c r="E8" i="52" s="1"/>
  <c r="G8" i="52" s="1"/>
  <c r="A8" i="52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G7" i="52"/>
  <c r="D7" i="52"/>
  <c r="E7" i="52" s="1"/>
  <c r="G7" i="52" s="1"/>
  <c r="B6" i="52"/>
  <c r="C6" i="52" s="1"/>
  <c r="D6" i="52" s="1"/>
  <c r="E6" i="52" s="1"/>
  <c r="F6" i="52" s="1"/>
  <c r="G6" i="52" s="1"/>
  <c r="H6" i="52" s="1"/>
  <c r="I6" i="52" s="1"/>
  <c r="J6" i="52" s="1"/>
  <c r="K6" i="52" s="1"/>
  <c r="L6" i="52" s="1"/>
  <c r="M6" i="52" s="1"/>
  <c r="N6" i="52" s="1"/>
  <c r="O6" i="52" s="1"/>
  <c r="P6" i="52" s="1"/>
  <c r="Q6" i="52" s="1"/>
  <c r="R6" i="52" s="1"/>
  <c r="S6" i="52" s="1"/>
  <c r="T6" i="52" s="1"/>
  <c r="U6" i="52" s="1"/>
  <c r="V6" i="52" s="1"/>
  <c r="W6" i="52" s="1"/>
  <c r="X6" i="52" s="1"/>
  <c r="Y6" i="52" s="1"/>
  <c r="Z6" i="52" s="1"/>
  <c r="AA6" i="52" s="1"/>
  <c r="AB6" i="52" s="1"/>
  <c r="AC6" i="52" s="1"/>
  <c r="AD6" i="52" s="1"/>
  <c r="AE6" i="52" s="1"/>
  <c r="AF6" i="52" s="1"/>
  <c r="AG6" i="52" s="1"/>
  <c r="AH6" i="52" s="1"/>
  <c r="I28" i="51"/>
  <c r="I27" i="51"/>
  <c r="AE23" i="51"/>
  <c r="AC23" i="51"/>
  <c r="AA23" i="51"/>
  <c r="Y23" i="51"/>
  <c r="W23" i="51"/>
  <c r="U23" i="51"/>
  <c r="S23" i="51"/>
  <c r="R23" i="51"/>
  <c r="Q23" i="51"/>
  <c r="P23" i="51"/>
  <c r="O23" i="51"/>
  <c r="M23" i="51"/>
  <c r="M27" i="51" s="1"/>
  <c r="M28" i="51" s="1"/>
  <c r="K23" i="51"/>
  <c r="I23" i="51"/>
  <c r="AF22" i="51"/>
  <c r="AD22" i="51"/>
  <c r="AB22" i="51"/>
  <c r="Z22" i="51"/>
  <c r="X22" i="51"/>
  <c r="V22" i="51"/>
  <c r="T22" i="51"/>
  <c r="R22" i="51"/>
  <c r="P22" i="51"/>
  <c r="N22" i="51"/>
  <c r="L22" i="51"/>
  <c r="J22" i="51"/>
  <c r="AF21" i="51"/>
  <c r="AD21" i="51"/>
  <c r="AB21" i="51"/>
  <c r="Z21" i="51"/>
  <c r="X21" i="51"/>
  <c r="V21" i="51"/>
  <c r="T21" i="51"/>
  <c r="R21" i="51"/>
  <c r="P21" i="51"/>
  <c r="N21" i="51"/>
  <c r="L21" i="51"/>
  <c r="J21" i="51"/>
  <c r="AF20" i="51"/>
  <c r="AD20" i="51"/>
  <c r="AB20" i="51"/>
  <c r="Z20" i="51"/>
  <c r="X20" i="51"/>
  <c r="V20" i="51"/>
  <c r="T20" i="51"/>
  <c r="R20" i="51"/>
  <c r="P20" i="51"/>
  <c r="N20" i="51"/>
  <c r="L20" i="51"/>
  <c r="J20" i="51"/>
  <c r="AF19" i="51"/>
  <c r="AF23" i="51" s="1"/>
  <c r="AD19" i="51"/>
  <c r="AD23" i="51" s="1"/>
  <c r="AB19" i="51"/>
  <c r="Z19" i="51"/>
  <c r="Z23" i="51" s="1"/>
  <c r="X19" i="51"/>
  <c r="X23" i="51" s="1"/>
  <c r="V19" i="51"/>
  <c r="T19" i="51"/>
  <c r="R19" i="51"/>
  <c r="P19" i="51"/>
  <c r="N19" i="51"/>
  <c r="L19" i="51"/>
  <c r="L23" i="51" s="1"/>
  <c r="J19" i="51"/>
  <c r="J23" i="51" s="1"/>
  <c r="AF18" i="51"/>
  <c r="AF27" i="51" s="1"/>
  <c r="AF28" i="51" s="1"/>
  <c r="AE18" i="51"/>
  <c r="AE27" i="51" s="1"/>
  <c r="AE28" i="51" s="1"/>
  <c r="AD18" i="51"/>
  <c r="AD27" i="51" s="1"/>
  <c r="AD28" i="51" s="1"/>
  <c r="AC18" i="51"/>
  <c r="AC27" i="51" s="1"/>
  <c r="AC28" i="51" s="1"/>
  <c r="AA18" i="51"/>
  <c r="AA27" i="51" s="1"/>
  <c r="AA28" i="51" s="1"/>
  <c r="O18" i="51"/>
  <c r="O27" i="51" s="1"/>
  <c r="O28" i="51" s="1"/>
  <c r="M18" i="51"/>
  <c r="L18" i="51"/>
  <c r="K18" i="51"/>
  <c r="K27" i="51" s="1"/>
  <c r="K28" i="51" s="1"/>
  <c r="J18" i="51"/>
  <c r="J27" i="51" s="1"/>
  <c r="J28" i="51" s="1"/>
  <c r="I18" i="51"/>
  <c r="AG16" i="51"/>
  <c r="D16" i="51"/>
  <c r="E16" i="51" s="1"/>
  <c r="G16" i="51" s="1"/>
  <c r="AG15" i="51"/>
  <c r="D15" i="51"/>
  <c r="E15" i="51" s="1"/>
  <c r="G15" i="51" s="1"/>
  <c r="AG14" i="51"/>
  <c r="D14" i="51"/>
  <c r="E14" i="51" s="1"/>
  <c r="G14" i="51" s="1"/>
  <c r="AG13" i="51"/>
  <c r="D13" i="51"/>
  <c r="E13" i="51" s="1"/>
  <c r="G13" i="51" s="1"/>
  <c r="AG12" i="51"/>
  <c r="D12" i="51"/>
  <c r="E12" i="51" s="1"/>
  <c r="G12" i="51" s="1"/>
  <c r="AG11" i="51"/>
  <c r="D11" i="51"/>
  <c r="E11" i="51" s="1"/>
  <c r="G11" i="51" s="1"/>
  <c r="AG10" i="51"/>
  <c r="D10" i="51"/>
  <c r="E10" i="51" s="1"/>
  <c r="G10" i="51" s="1"/>
  <c r="AG9" i="51"/>
  <c r="D9" i="51"/>
  <c r="E9" i="51" s="1"/>
  <c r="G9" i="51" s="1"/>
  <c r="AG8" i="51"/>
  <c r="D8" i="51"/>
  <c r="E8" i="51" s="1"/>
  <c r="G8" i="51" s="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G7" i="51"/>
  <c r="D7" i="51"/>
  <c r="E7" i="51" s="1"/>
  <c r="G7" i="51" s="1"/>
  <c r="B6" i="51"/>
  <c r="C6" i="51" s="1"/>
  <c r="D6" i="51" s="1"/>
  <c r="E6" i="51" s="1"/>
  <c r="F6" i="51" s="1"/>
  <c r="G6" i="51" s="1"/>
  <c r="H6" i="51" s="1"/>
  <c r="I6" i="51" s="1"/>
  <c r="J6" i="51" s="1"/>
  <c r="K6" i="51" s="1"/>
  <c r="L6" i="51" s="1"/>
  <c r="M6" i="51" s="1"/>
  <c r="N6" i="51" s="1"/>
  <c r="O6" i="51" s="1"/>
  <c r="P6" i="51" s="1"/>
  <c r="Q6" i="51" s="1"/>
  <c r="R6" i="51" s="1"/>
  <c r="S6" i="51" s="1"/>
  <c r="T6" i="51" s="1"/>
  <c r="U6" i="51" s="1"/>
  <c r="V6" i="51" s="1"/>
  <c r="W6" i="51" s="1"/>
  <c r="X6" i="51" s="1"/>
  <c r="Y6" i="51" s="1"/>
  <c r="Z6" i="51" s="1"/>
  <c r="AA6" i="51" s="1"/>
  <c r="AB6" i="51" s="1"/>
  <c r="AC6" i="51" s="1"/>
  <c r="AD6" i="51" s="1"/>
  <c r="AE6" i="51" s="1"/>
  <c r="AF6" i="51" s="1"/>
  <c r="AG6" i="51" s="1"/>
  <c r="AH6" i="51" s="1"/>
  <c r="AE23" i="50"/>
  <c r="AC23" i="50"/>
  <c r="AA23" i="50"/>
  <c r="Y23" i="50"/>
  <c r="W23" i="50"/>
  <c r="U23" i="50"/>
  <c r="T23" i="50"/>
  <c r="S23" i="50"/>
  <c r="Q23" i="50"/>
  <c r="O23" i="50"/>
  <c r="M23" i="50"/>
  <c r="K23" i="50"/>
  <c r="I23" i="50"/>
  <c r="AF22" i="50"/>
  <c r="AD22" i="50"/>
  <c r="AB22" i="50"/>
  <c r="Z22" i="50"/>
  <c r="X22" i="50"/>
  <c r="V22" i="50"/>
  <c r="T22" i="50"/>
  <c r="R22" i="50"/>
  <c r="P22" i="50"/>
  <c r="N22" i="50"/>
  <c r="L22" i="50"/>
  <c r="J22" i="50"/>
  <c r="AF21" i="50"/>
  <c r="AD21" i="50"/>
  <c r="AB21" i="50"/>
  <c r="Z21" i="50"/>
  <c r="X21" i="50"/>
  <c r="V21" i="50"/>
  <c r="T21" i="50"/>
  <c r="R21" i="50"/>
  <c r="P21" i="50"/>
  <c r="N21" i="50"/>
  <c r="L21" i="50"/>
  <c r="J21" i="50"/>
  <c r="AF20" i="50"/>
  <c r="AD20" i="50"/>
  <c r="AB20" i="50"/>
  <c r="Z20" i="50"/>
  <c r="X20" i="50"/>
  <c r="V20" i="50"/>
  <c r="T20" i="50"/>
  <c r="R20" i="50"/>
  <c r="P20" i="50"/>
  <c r="N20" i="50"/>
  <c r="L20" i="50"/>
  <c r="J20" i="50"/>
  <c r="AF19" i="50"/>
  <c r="AF23" i="50" s="1"/>
  <c r="AD19" i="50"/>
  <c r="AD23" i="50" s="1"/>
  <c r="AB19" i="50"/>
  <c r="Z19" i="50"/>
  <c r="Z23" i="50" s="1"/>
  <c r="X19" i="50"/>
  <c r="V19" i="50"/>
  <c r="V23" i="50" s="1"/>
  <c r="T19" i="50"/>
  <c r="R19" i="50"/>
  <c r="P19" i="50"/>
  <c r="P23" i="50" s="1"/>
  <c r="N19" i="50"/>
  <c r="L19" i="50"/>
  <c r="L23" i="50" s="1"/>
  <c r="J19" i="50"/>
  <c r="J23" i="50" s="1"/>
  <c r="AF18" i="50"/>
  <c r="AF27" i="50" s="1"/>
  <c r="AF28" i="50" s="1"/>
  <c r="AE18" i="50"/>
  <c r="AD18" i="50"/>
  <c r="AC18" i="50"/>
  <c r="AA18" i="50"/>
  <c r="AA27" i="50" s="1"/>
  <c r="AA28" i="50" s="1"/>
  <c r="O18" i="50"/>
  <c r="M18" i="50"/>
  <c r="L18" i="50"/>
  <c r="L27" i="50" s="1"/>
  <c r="L28" i="50" s="1"/>
  <c r="K18" i="50"/>
  <c r="K27" i="50" s="1"/>
  <c r="K28" i="50" s="1"/>
  <c r="J18" i="50"/>
  <c r="J27" i="50" s="1"/>
  <c r="J28" i="50" s="1"/>
  <c r="I18" i="50"/>
  <c r="I27" i="50" s="1"/>
  <c r="AG16" i="50"/>
  <c r="D16" i="50"/>
  <c r="E16" i="50" s="1"/>
  <c r="G16" i="50" s="1"/>
  <c r="AG15" i="50"/>
  <c r="D15" i="50"/>
  <c r="E15" i="50" s="1"/>
  <c r="G15" i="50" s="1"/>
  <c r="AG14" i="50"/>
  <c r="D14" i="50"/>
  <c r="E14" i="50" s="1"/>
  <c r="G14" i="50" s="1"/>
  <c r="AG13" i="50"/>
  <c r="D13" i="50"/>
  <c r="E13" i="50" s="1"/>
  <c r="G13" i="50" s="1"/>
  <c r="AG12" i="50"/>
  <c r="D12" i="50"/>
  <c r="E12" i="50" s="1"/>
  <c r="G12" i="50" s="1"/>
  <c r="AG11" i="50"/>
  <c r="D11" i="50"/>
  <c r="E11" i="50" s="1"/>
  <c r="G11" i="50" s="1"/>
  <c r="AG10" i="50"/>
  <c r="D10" i="50"/>
  <c r="E10" i="50" s="1"/>
  <c r="G10" i="50" s="1"/>
  <c r="AG9" i="50"/>
  <c r="D9" i="50"/>
  <c r="E9" i="50" s="1"/>
  <c r="G9" i="50" s="1"/>
  <c r="AG8" i="50"/>
  <c r="D8" i="50"/>
  <c r="E8" i="50" s="1"/>
  <c r="G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G7" i="50"/>
  <c r="D7" i="50"/>
  <c r="E7" i="50" s="1"/>
  <c r="G7" i="50" s="1"/>
  <c r="B6" i="50"/>
  <c r="C6" i="50" s="1"/>
  <c r="D6" i="50" s="1"/>
  <c r="E6" i="50" s="1"/>
  <c r="F6" i="50" s="1"/>
  <c r="G6" i="50" s="1"/>
  <c r="H6" i="50" s="1"/>
  <c r="I6" i="50" s="1"/>
  <c r="J6" i="50" s="1"/>
  <c r="K6" i="50" s="1"/>
  <c r="L6" i="50" s="1"/>
  <c r="M6" i="50" s="1"/>
  <c r="N6" i="50" s="1"/>
  <c r="O6" i="50" s="1"/>
  <c r="P6" i="50" s="1"/>
  <c r="Q6" i="50" s="1"/>
  <c r="R6" i="50" s="1"/>
  <c r="S6" i="50" s="1"/>
  <c r="T6" i="50" s="1"/>
  <c r="U6" i="50" s="1"/>
  <c r="V6" i="50" s="1"/>
  <c r="W6" i="50" s="1"/>
  <c r="X6" i="50" s="1"/>
  <c r="Y6" i="50" s="1"/>
  <c r="Z6" i="50" s="1"/>
  <c r="AA6" i="50" s="1"/>
  <c r="AB6" i="50" s="1"/>
  <c r="AC6" i="50" s="1"/>
  <c r="AD6" i="50" s="1"/>
  <c r="AE6" i="50" s="1"/>
  <c r="AF6" i="50" s="1"/>
  <c r="AG6" i="50" s="1"/>
  <c r="AH6" i="50" s="1"/>
  <c r="K27" i="49"/>
  <c r="K28" i="49" s="1"/>
  <c r="AE23" i="49"/>
  <c r="AC23" i="49"/>
  <c r="AA23" i="49"/>
  <c r="Y23" i="49"/>
  <c r="W23" i="49"/>
  <c r="U23" i="49"/>
  <c r="S23" i="49"/>
  <c r="Q23" i="49"/>
  <c r="O23" i="49"/>
  <c r="M23" i="49"/>
  <c r="K23" i="49"/>
  <c r="I23" i="49"/>
  <c r="AF22" i="49"/>
  <c r="AD22" i="49"/>
  <c r="AB22" i="49"/>
  <c r="Z22" i="49"/>
  <c r="X22" i="49"/>
  <c r="V22" i="49"/>
  <c r="T22" i="49"/>
  <c r="R22" i="49"/>
  <c r="P22" i="49"/>
  <c r="N22" i="49"/>
  <c r="L22" i="49"/>
  <c r="J22" i="49"/>
  <c r="AF21" i="49"/>
  <c r="AD21" i="49"/>
  <c r="AB21" i="49"/>
  <c r="Z21" i="49"/>
  <c r="X21" i="49"/>
  <c r="V21" i="49"/>
  <c r="T21" i="49"/>
  <c r="R21" i="49"/>
  <c r="P21" i="49"/>
  <c r="N21" i="49"/>
  <c r="L21" i="49"/>
  <c r="J21" i="49"/>
  <c r="AF20" i="49"/>
  <c r="AD20" i="49"/>
  <c r="AB20" i="49"/>
  <c r="AB23" i="49" s="1"/>
  <c r="Z20" i="49"/>
  <c r="X20" i="49"/>
  <c r="V20" i="49"/>
  <c r="T20" i="49"/>
  <c r="R20" i="49"/>
  <c r="P20" i="49"/>
  <c r="N20" i="49"/>
  <c r="L20" i="49"/>
  <c r="J20" i="49"/>
  <c r="AF19" i="49"/>
  <c r="AD19" i="49"/>
  <c r="AD23" i="49" s="1"/>
  <c r="AB19" i="49"/>
  <c r="Z19" i="49"/>
  <c r="Z23" i="49" s="1"/>
  <c r="X19" i="49"/>
  <c r="X23" i="49" s="1"/>
  <c r="V19" i="49"/>
  <c r="T19" i="49"/>
  <c r="R19" i="49"/>
  <c r="P19" i="49"/>
  <c r="P23" i="49" s="1"/>
  <c r="N19" i="49"/>
  <c r="N23" i="49" s="1"/>
  <c r="L19" i="49"/>
  <c r="J19" i="49"/>
  <c r="J23" i="49" s="1"/>
  <c r="AF18" i="49"/>
  <c r="AE18" i="49"/>
  <c r="AE27" i="49" s="1"/>
  <c r="AE28" i="49" s="1"/>
  <c r="AD18" i="49"/>
  <c r="AC18" i="49"/>
  <c r="AA18" i="49"/>
  <c r="O18" i="49"/>
  <c r="M18" i="49"/>
  <c r="M27" i="49" s="1"/>
  <c r="M28" i="49" s="1"/>
  <c r="L18" i="49"/>
  <c r="K18" i="49"/>
  <c r="J18" i="49"/>
  <c r="J27" i="49" s="1"/>
  <c r="J28" i="49" s="1"/>
  <c r="I18" i="49"/>
  <c r="I27" i="49" s="1"/>
  <c r="I28" i="49" s="1"/>
  <c r="AG16" i="49"/>
  <c r="D16" i="49"/>
  <c r="E16" i="49" s="1"/>
  <c r="G16" i="49" s="1"/>
  <c r="AG15" i="49"/>
  <c r="D15" i="49"/>
  <c r="E15" i="49" s="1"/>
  <c r="G15" i="49" s="1"/>
  <c r="AG14" i="49"/>
  <c r="D14" i="49"/>
  <c r="E14" i="49" s="1"/>
  <c r="G14" i="49" s="1"/>
  <c r="AG13" i="49"/>
  <c r="D13" i="49"/>
  <c r="E13" i="49" s="1"/>
  <c r="G13" i="49" s="1"/>
  <c r="AG12" i="49"/>
  <c r="D12" i="49"/>
  <c r="E12" i="49" s="1"/>
  <c r="G12" i="49" s="1"/>
  <c r="AG11" i="49"/>
  <c r="D11" i="49"/>
  <c r="E11" i="49" s="1"/>
  <c r="G11" i="49" s="1"/>
  <c r="AG10" i="49"/>
  <c r="D10" i="49"/>
  <c r="E10" i="49" s="1"/>
  <c r="G10" i="49" s="1"/>
  <c r="AG9" i="49"/>
  <c r="D9" i="49"/>
  <c r="E9" i="49" s="1"/>
  <c r="G9" i="49" s="1"/>
  <c r="AG8" i="49"/>
  <c r="D8" i="49"/>
  <c r="E8" i="49" s="1"/>
  <c r="G8" i="49" s="1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G7" i="49"/>
  <c r="D7" i="49"/>
  <c r="E7" i="49" s="1"/>
  <c r="G7" i="49" s="1"/>
  <c r="B6" i="49"/>
  <c r="C6" i="49" s="1"/>
  <c r="D6" i="49" s="1"/>
  <c r="E6" i="49" s="1"/>
  <c r="F6" i="49" s="1"/>
  <c r="G6" i="49" s="1"/>
  <c r="H6" i="49" s="1"/>
  <c r="I6" i="49" s="1"/>
  <c r="J6" i="49" s="1"/>
  <c r="K6" i="49" s="1"/>
  <c r="L6" i="49" s="1"/>
  <c r="M6" i="49" s="1"/>
  <c r="N6" i="49" s="1"/>
  <c r="O6" i="49" s="1"/>
  <c r="P6" i="49" s="1"/>
  <c r="Q6" i="49" s="1"/>
  <c r="R6" i="49" s="1"/>
  <c r="S6" i="49" s="1"/>
  <c r="T6" i="49" s="1"/>
  <c r="U6" i="49" s="1"/>
  <c r="V6" i="49" s="1"/>
  <c r="W6" i="49" s="1"/>
  <c r="X6" i="49" s="1"/>
  <c r="Y6" i="49" s="1"/>
  <c r="Z6" i="49" s="1"/>
  <c r="AA6" i="49" s="1"/>
  <c r="AB6" i="49" s="1"/>
  <c r="AC6" i="49" s="1"/>
  <c r="AD6" i="49" s="1"/>
  <c r="AE6" i="49" s="1"/>
  <c r="AF6" i="49" s="1"/>
  <c r="AG6" i="49" s="1"/>
  <c r="AH6" i="49" s="1"/>
  <c r="AE23" i="47"/>
  <c r="AC23" i="47"/>
  <c r="AA23" i="47"/>
  <c r="Y23" i="47"/>
  <c r="W23" i="47"/>
  <c r="U23" i="47"/>
  <c r="S23" i="47"/>
  <c r="Q23" i="47"/>
  <c r="O23" i="47"/>
  <c r="M23" i="47"/>
  <c r="K23" i="47"/>
  <c r="I23" i="47"/>
  <c r="AF22" i="47"/>
  <c r="AD22" i="47"/>
  <c r="AB22" i="47"/>
  <c r="Z22" i="47"/>
  <c r="X22" i="47"/>
  <c r="V22" i="47"/>
  <c r="T22" i="47"/>
  <c r="R22" i="47"/>
  <c r="P22" i="47"/>
  <c r="N22" i="47"/>
  <c r="L22" i="47"/>
  <c r="J22" i="47"/>
  <c r="AF21" i="47"/>
  <c r="AD21" i="47"/>
  <c r="AB21" i="47"/>
  <c r="Z21" i="47"/>
  <c r="X21" i="47"/>
  <c r="V21" i="47"/>
  <c r="V23" i="47" s="1"/>
  <c r="T21" i="47"/>
  <c r="R21" i="47"/>
  <c r="P21" i="47"/>
  <c r="N21" i="47"/>
  <c r="L21" i="47"/>
  <c r="J21" i="47"/>
  <c r="AF20" i="47"/>
  <c r="AD20" i="47"/>
  <c r="AB20" i="47"/>
  <c r="Z20" i="47"/>
  <c r="X20" i="47"/>
  <c r="V20" i="47"/>
  <c r="T20" i="47"/>
  <c r="R20" i="47"/>
  <c r="R23" i="47" s="1"/>
  <c r="P20" i="47"/>
  <c r="N20" i="47"/>
  <c r="L20" i="47"/>
  <c r="J20" i="47"/>
  <c r="AF19" i="47"/>
  <c r="AF23" i="47" s="1"/>
  <c r="AD19" i="47"/>
  <c r="AD23" i="47" s="1"/>
  <c r="AB19" i="47"/>
  <c r="Z19" i="47"/>
  <c r="Z23" i="47" s="1"/>
  <c r="X19" i="47"/>
  <c r="X23" i="47" s="1"/>
  <c r="V19" i="47"/>
  <c r="T19" i="47"/>
  <c r="T23" i="47" s="1"/>
  <c r="R19" i="47"/>
  <c r="P19" i="47"/>
  <c r="P23" i="47" s="1"/>
  <c r="N19" i="47"/>
  <c r="L19" i="47"/>
  <c r="L23" i="47" s="1"/>
  <c r="J19" i="47"/>
  <c r="J23" i="47" s="1"/>
  <c r="AF18" i="47"/>
  <c r="AF27" i="47" s="1"/>
  <c r="AF28" i="47" s="1"/>
  <c r="AE18" i="47"/>
  <c r="AE27" i="47" s="1"/>
  <c r="AE28" i="47" s="1"/>
  <c r="AD18" i="47"/>
  <c r="AC18" i="47"/>
  <c r="AC27" i="47" s="1"/>
  <c r="AC28" i="47" s="1"/>
  <c r="AA18" i="47"/>
  <c r="AA27" i="47" s="1"/>
  <c r="AA28" i="47" s="1"/>
  <c r="O18" i="47"/>
  <c r="M18" i="47"/>
  <c r="L18" i="47"/>
  <c r="K18" i="47"/>
  <c r="K27" i="47" s="1"/>
  <c r="K28" i="47" s="1"/>
  <c r="J18" i="47"/>
  <c r="I18" i="47"/>
  <c r="I27" i="47" s="1"/>
  <c r="AG16" i="47"/>
  <c r="D16" i="47"/>
  <c r="E16" i="47" s="1"/>
  <c r="G16" i="47" s="1"/>
  <c r="AG15" i="47"/>
  <c r="D15" i="47"/>
  <c r="E15" i="47" s="1"/>
  <c r="G15" i="47" s="1"/>
  <c r="AG14" i="47"/>
  <c r="D14" i="47"/>
  <c r="E14" i="47" s="1"/>
  <c r="G14" i="47" s="1"/>
  <c r="AG13" i="47"/>
  <c r="D13" i="47"/>
  <c r="E13" i="47" s="1"/>
  <c r="G13" i="47" s="1"/>
  <c r="AG12" i="47"/>
  <c r="D12" i="47"/>
  <c r="E12" i="47" s="1"/>
  <c r="G12" i="47" s="1"/>
  <c r="AG11" i="47"/>
  <c r="D11" i="47"/>
  <c r="E11" i="47" s="1"/>
  <c r="G11" i="47" s="1"/>
  <c r="AG10" i="47"/>
  <c r="D10" i="47"/>
  <c r="E10" i="47" s="1"/>
  <c r="G10" i="47" s="1"/>
  <c r="AG9" i="47"/>
  <c r="D9" i="47"/>
  <c r="E9" i="47" s="1"/>
  <c r="G9" i="47" s="1"/>
  <c r="AG8" i="47"/>
  <c r="D8" i="47"/>
  <c r="E8" i="47" s="1"/>
  <c r="G8" i="47" s="1"/>
  <c r="A8" i="47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G7" i="47"/>
  <c r="D7" i="47"/>
  <c r="E7" i="47" s="1"/>
  <c r="G7" i="47" s="1"/>
  <c r="C6" i="47"/>
  <c r="D6" i="47" s="1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T6" i="47" s="1"/>
  <c r="U6" i="47" s="1"/>
  <c r="V6" i="47" s="1"/>
  <c r="W6" i="47" s="1"/>
  <c r="X6" i="47" s="1"/>
  <c r="Y6" i="47" s="1"/>
  <c r="Z6" i="47" s="1"/>
  <c r="AA6" i="47" s="1"/>
  <c r="AB6" i="47" s="1"/>
  <c r="AC6" i="47" s="1"/>
  <c r="AD6" i="47" s="1"/>
  <c r="AE6" i="47" s="1"/>
  <c r="AF6" i="47" s="1"/>
  <c r="AG6" i="47" s="1"/>
  <c r="AH6" i="47" s="1"/>
  <c r="B6" i="47"/>
  <c r="AE23" i="46"/>
  <c r="AC23" i="46"/>
  <c r="AA23" i="46"/>
  <c r="Y23" i="46"/>
  <c r="W23" i="46"/>
  <c r="U23" i="46"/>
  <c r="S23" i="46"/>
  <c r="Q23" i="46"/>
  <c r="O23" i="46"/>
  <c r="M23" i="46"/>
  <c r="K23" i="46"/>
  <c r="I23" i="46"/>
  <c r="AF22" i="46"/>
  <c r="AD22" i="46"/>
  <c r="AB22" i="46"/>
  <c r="Z22" i="46"/>
  <c r="X22" i="46"/>
  <c r="V22" i="46"/>
  <c r="T22" i="46"/>
  <c r="R22" i="46"/>
  <c r="P22" i="46"/>
  <c r="N22" i="46"/>
  <c r="L22" i="46"/>
  <c r="J22" i="46"/>
  <c r="AF21" i="46"/>
  <c r="AD21" i="46"/>
  <c r="AB21" i="46"/>
  <c r="Z21" i="46"/>
  <c r="X21" i="46"/>
  <c r="V21" i="46"/>
  <c r="T21" i="46"/>
  <c r="R21" i="46"/>
  <c r="P21" i="46"/>
  <c r="N21" i="46"/>
  <c r="L21" i="46"/>
  <c r="J21" i="46"/>
  <c r="AF20" i="46"/>
  <c r="AD20" i="46"/>
  <c r="AB20" i="46"/>
  <c r="Z20" i="46"/>
  <c r="X20" i="46"/>
  <c r="V20" i="46"/>
  <c r="T20" i="46"/>
  <c r="R20" i="46"/>
  <c r="P20" i="46"/>
  <c r="N20" i="46"/>
  <c r="L20" i="46"/>
  <c r="J20" i="46"/>
  <c r="AF19" i="46"/>
  <c r="AF23" i="46" s="1"/>
  <c r="AD19" i="46"/>
  <c r="AD23" i="46" s="1"/>
  <c r="AD27" i="46" s="1"/>
  <c r="AD28" i="46" s="1"/>
  <c r="AB19" i="46"/>
  <c r="Z19" i="46"/>
  <c r="Z23" i="46" s="1"/>
  <c r="X19" i="46"/>
  <c r="X23" i="46" s="1"/>
  <c r="V19" i="46"/>
  <c r="T19" i="46"/>
  <c r="T23" i="46" s="1"/>
  <c r="R19" i="46"/>
  <c r="R23" i="46" s="1"/>
  <c r="P19" i="46"/>
  <c r="P23" i="46" s="1"/>
  <c r="N19" i="46"/>
  <c r="N23" i="46" s="1"/>
  <c r="L19" i="46"/>
  <c r="L23" i="46" s="1"/>
  <c r="J19" i="46"/>
  <c r="J23" i="46" s="1"/>
  <c r="AF18" i="46"/>
  <c r="AF27" i="46" s="1"/>
  <c r="AF28" i="46" s="1"/>
  <c r="AE18" i="46"/>
  <c r="AE27" i="46" s="1"/>
  <c r="AE28" i="46" s="1"/>
  <c r="AD18" i="46"/>
  <c r="AC18" i="46"/>
  <c r="AC27" i="46" s="1"/>
  <c r="AC28" i="46" s="1"/>
  <c r="AA18" i="46"/>
  <c r="AA27" i="46" s="1"/>
  <c r="AA28" i="46" s="1"/>
  <c r="O18" i="46"/>
  <c r="M18" i="46"/>
  <c r="M27" i="46" s="1"/>
  <c r="M28" i="46" s="1"/>
  <c r="L18" i="46"/>
  <c r="K18" i="46"/>
  <c r="K27" i="46" s="1"/>
  <c r="K28" i="46" s="1"/>
  <c r="J18" i="46"/>
  <c r="I18" i="46"/>
  <c r="I27" i="46" s="1"/>
  <c r="I28" i="46" s="1"/>
  <c r="AG16" i="46"/>
  <c r="D16" i="46"/>
  <c r="E16" i="46" s="1"/>
  <c r="G16" i="46" s="1"/>
  <c r="AG15" i="46"/>
  <c r="D15" i="46"/>
  <c r="E15" i="46" s="1"/>
  <c r="G15" i="46" s="1"/>
  <c r="AG14" i="46"/>
  <c r="D14" i="46"/>
  <c r="E14" i="46" s="1"/>
  <c r="G14" i="46" s="1"/>
  <c r="AG13" i="46"/>
  <c r="E13" i="46"/>
  <c r="G13" i="46" s="1"/>
  <c r="D13" i="46"/>
  <c r="AG12" i="46"/>
  <c r="D12" i="46"/>
  <c r="E12" i="46" s="1"/>
  <c r="G12" i="46" s="1"/>
  <c r="AG11" i="46"/>
  <c r="D11" i="46"/>
  <c r="E11" i="46" s="1"/>
  <c r="G11" i="46" s="1"/>
  <c r="AG10" i="46"/>
  <c r="D10" i="46"/>
  <c r="E10" i="46" s="1"/>
  <c r="G10" i="46" s="1"/>
  <c r="AG9" i="46"/>
  <c r="D9" i="46"/>
  <c r="E9" i="46" s="1"/>
  <c r="G9" i="46" s="1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G8" i="46"/>
  <c r="D8" i="46"/>
  <c r="E8" i="46" s="1"/>
  <c r="G8" i="46" s="1"/>
  <c r="A8" i="46"/>
  <c r="AG7" i="46"/>
  <c r="D7" i="46"/>
  <c r="E7" i="46" s="1"/>
  <c r="G7" i="46" s="1"/>
  <c r="B6" i="46"/>
  <c r="C6" i="46" s="1"/>
  <c r="D6" i="46" s="1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T6" i="46" s="1"/>
  <c r="U6" i="46" s="1"/>
  <c r="V6" i="46" s="1"/>
  <c r="W6" i="46" s="1"/>
  <c r="X6" i="46" s="1"/>
  <c r="Y6" i="46" s="1"/>
  <c r="Z6" i="46" s="1"/>
  <c r="AA6" i="46" s="1"/>
  <c r="AB6" i="46" s="1"/>
  <c r="AC6" i="46" s="1"/>
  <c r="AD6" i="46" s="1"/>
  <c r="AE6" i="46" s="1"/>
  <c r="AF6" i="46" s="1"/>
  <c r="AG6" i="46" s="1"/>
  <c r="AH6" i="46" s="1"/>
  <c r="J21" i="34"/>
  <c r="L21" i="34"/>
  <c r="N21" i="34"/>
  <c r="P21" i="34"/>
  <c r="R21" i="34"/>
  <c r="T21" i="34"/>
  <c r="V21" i="34"/>
  <c r="X21" i="34"/>
  <c r="Z21" i="34"/>
  <c r="AB21" i="34"/>
  <c r="AD21" i="34"/>
  <c r="AF21" i="34"/>
  <c r="M27" i="55" l="1"/>
  <c r="M28" i="55" s="1"/>
  <c r="V23" i="55"/>
  <c r="R23" i="55"/>
  <c r="AC27" i="55"/>
  <c r="AC28" i="55" s="1"/>
  <c r="AB23" i="55"/>
  <c r="AE27" i="55"/>
  <c r="AE28" i="55" s="1"/>
  <c r="AF27" i="55"/>
  <c r="AF28" i="55" s="1"/>
  <c r="N23" i="55"/>
  <c r="I27" i="54"/>
  <c r="AC27" i="54"/>
  <c r="AC28" i="54" s="1"/>
  <c r="L27" i="54"/>
  <c r="L28" i="54" s="1"/>
  <c r="V23" i="54"/>
  <c r="AA27" i="54"/>
  <c r="AA28" i="54" s="1"/>
  <c r="Z23" i="54"/>
  <c r="AB23" i="54"/>
  <c r="AE27" i="54"/>
  <c r="AE28" i="54" s="1"/>
  <c r="O27" i="46"/>
  <c r="O28" i="46" s="1"/>
  <c r="V23" i="46"/>
  <c r="AB23" i="46"/>
  <c r="R23" i="49"/>
  <c r="T23" i="49"/>
  <c r="L23" i="49"/>
  <c r="L27" i="49" s="1"/>
  <c r="L28" i="49" s="1"/>
  <c r="O27" i="49"/>
  <c r="O28" i="49" s="1"/>
  <c r="V23" i="49"/>
  <c r="AA27" i="49"/>
  <c r="AA28" i="49" s="1"/>
  <c r="AF23" i="49"/>
  <c r="AF27" i="49" s="1"/>
  <c r="AF28" i="49" s="1"/>
  <c r="AC27" i="49"/>
  <c r="AC28" i="49" s="1"/>
  <c r="AD27" i="49"/>
  <c r="AD28" i="49" s="1"/>
  <c r="M27" i="47"/>
  <c r="M28" i="47" s="1"/>
  <c r="AB23" i="47"/>
  <c r="AD27" i="47"/>
  <c r="AD28" i="47" s="1"/>
  <c r="L27" i="47"/>
  <c r="L28" i="47" s="1"/>
  <c r="O27" i="47"/>
  <c r="O28" i="47" s="1"/>
  <c r="J27" i="47"/>
  <c r="J28" i="47" s="1"/>
  <c r="N23" i="47"/>
  <c r="M27" i="50"/>
  <c r="M28" i="50" s="1"/>
  <c r="O27" i="50"/>
  <c r="O28" i="50" s="1"/>
  <c r="R23" i="50"/>
  <c r="AB23" i="50"/>
  <c r="N23" i="50"/>
  <c r="AE27" i="50"/>
  <c r="AE28" i="50" s="1"/>
  <c r="X23" i="50"/>
  <c r="AC27" i="50"/>
  <c r="AC28" i="50" s="1"/>
  <c r="N23" i="51"/>
  <c r="V23" i="51"/>
  <c r="T23" i="51"/>
  <c r="AB23" i="51"/>
  <c r="L27" i="51"/>
  <c r="L28" i="51" s="1"/>
  <c r="AB23" i="53"/>
  <c r="AB27" i="53" s="1"/>
  <c r="AB28" i="53" s="1"/>
  <c r="J27" i="53"/>
  <c r="J28" i="53" s="1"/>
  <c r="P23" i="53"/>
  <c r="R23" i="53"/>
  <c r="AB23" i="52"/>
  <c r="P23" i="52"/>
  <c r="L27" i="52"/>
  <c r="L28" i="52" s="1"/>
  <c r="R23" i="52"/>
  <c r="L23" i="56"/>
  <c r="L27" i="56" s="1"/>
  <c r="L28" i="56" s="1"/>
  <c r="R23" i="56"/>
  <c r="T23" i="56"/>
  <c r="Z23" i="56"/>
  <c r="AB23" i="56"/>
  <c r="AA27" i="56"/>
  <c r="AA28" i="56" s="1"/>
  <c r="AF27" i="56"/>
  <c r="AF28" i="56" s="1"/>
  <c r="J23" i="56"/>
  <c r="P23" i="57"/>
  <c r="T23" i="57"/>
  <c r="AE27" i="57"/>
  <c r="AE28" i="57" s="1"/>
  <c r="R23" i="57"/>
  <c r="Y27" i="57"/>
  <c r="Y28" i="57" s="1"/>
  <c r="AA27" i="57"/>
  <c r="AA28" i="57" s="1"/>
  <c r="AC27" i="57"/>
  <c r="AC28" i="57" s="1"/>
  <c r="V12" i="57"/>
  <c r="AG18" i="57"/>
  <c r="P12" i="57"/>
  <c r="AB9" i="57"/>
  <c r="Q9" i="57"/>
  <c r="N9" i="57"/>
  <c r="N18" i="57" s="1"/>
  <c r="P13" i="57"/>
  <c r="Q13" i="57"/>
  <c r="U13" i="57"/>
  <c r="S13" i="57"/>
  <c r="R10" i="57"/>
  <c r="P10" i="57"/>
  <c r="N10" i="57"/>
  <c r="AH10" i="57" s="1"/>
  <c r="U14" i="57"/>
  <c r="W14" i="57"/>
  <c r="S14" i="57"/>
  <c r="Q14" i="57"/>
  <c r="Q7" i="57"/>
  <c r="T7" i="57"/>
  <c r="P7" i="57"/>
  <c r="X7" i="57"/>
  <c r="V7" i="57"/>
  <c r="W11" i="57"/>
  <c r="U11" i="57"/>
  <c r="S11" i="57"/>
  <c r="Q11" i="57"/>
  <c r="X15" i="57"/>
  <c r="V15" i="57"/>
  <c r="T15" i="57"/>
  <c r="R15" i="57"/>
  <c r="P15" i="57"/>
  <c r="Z15" i="57"/>
  <c r="AD27" i="57"/>
  <c r="AD28" i="57" s="1"/>
  <c r="W16" i="57"/>
  <c r="U16" i="57"/>
  <c r="S16" i="57"/>
  <c r="Q16" i="57"/>
  <c r="T8" i="57"/>
  <c r="R8" i="57"/>
  <c r="R18" i="57" s="1"/>
  <c r="P8" i="57"/>
  <c r="V8" i="57"/>
  <c r="X8" i="57"/>
  <c r="I28" i="57"/>
  <c r="J27" i="57"/>
  <c r="J28" i="57" s="1"/>
  <c r="R12" i="57"/>
  <c r="T12" i="57"/>
  <c r="AG18" i="56"/>
  <c r="U11" i="56"/>
  <c r="W11" i="56"/>
  <c r="N9" i="56"/>
  <c r="Q9" i="56"/>
  <c r="AB9" i="56"/>
  <c r="AB18" i="56" s="1"/>
  <c r="V12" i="56"/>
  <c r="T12" i="56"/>
  <c r="R12" i="56"/>
  <c r="Y12" i="56"/>
  <c r="Y18" i="56" s="1"/>
  <c r="Y27" i="56" s="1"/>
  <c r="Y28" i="56" s="1"/>
  <c r="P12" i="56"/>
  <c r="I28" i="56"/>
  <c r="J27" i="56"/>
  <c r="J28" i="56" s="1"/>
  <c r="S13" i="56"/>
  <c r="U13" i="56"/>
  <c r="Q13" i="56"/>
  <c r="P13" i="56"/>
  <c r="V7" i="56"/>
  <c r="X7" i="56"/>
  <c r="T7" i="56"/>
  <c r="Q7" i="56"/>
  <c r="P7" i="56"/>
  <c r="Z15" i="56"/>
  <c r="Z18" i="56" s="1"/>
  <c r="Z27" i="56" s="1"/>
  <c r="Z28" i="56" s="1"/>
  <c r="T15" i="56"/>
  <c r="X15" i="56"/>
  <c r="R15" i="56"/>
  <c r="V15" i="56"/>
  <c r="P15" i="56"/>
  <c r="AD27" i="56"/>
  <c r="AD28" i="56" s="1"/>
  <c r="S16" i="56"/>
  <c r="U16" i="56"/>
  <c r="W16" i="56"/>
  <c r="Q16" i="56"/>
  <c r="N10" i="56"/>
  <c r="P10" i="56"/>
  <c r="P8" i="56"/>
  <c r="R8" i="56"/>
  <c r="S14" i="56"/>
  <c r="Q14" i="56"/>
  <c r="T8" i="56"/>
  <c r="U14" i="56"/>
  <c r="V8" i="56"/>
  <c r="Q11" i="56"/>
  <c r="AG18" i="55"/>
  <c r="R10" i="55"/>
  <c r="N10" i="55"/>
  <c r="P10" i="55"/>
  <c r="Z15" i="55"/>
  <c r="Z18" i="55" s="1"/>
  <c r="Z27" i="55" s="1"/>
  <c r="Z28" i="55" s="1"/>
  <c r="X15" i="55"/>
  <c r="V15" i="55"/>
  <c r="T15" i="55"/>
  <c r="R15" i="55"/>
  <c r="P15" i="55"/>
  <c r="W14" i="55"/>
  <c r="U14" i="55"/>
  <c r="S14" i="55"/>
  <c r="Q14" i="55"/>
  <c r="S11" i="55"/>
  <c r="Q11" i="55"/>
  <c r="U11" i="55"/>
  <c r="W11" i="55"/>
  <c r="W16" i="55"/>
  <c r="U16" i="55"/>
  <c r="S16" i="55"/>
  <c r="Q16" i="55"/>
  <c r="AB9" i="55"/>
  <c r="AB18" i="55" s="1"/>
  <c r="Q9" i="55"/>
  <c r="N9" i="55"/>
  <c r="X7" i="55"/>
  <c r="V7" i="55"/>
  <c r="T7" i="55"/>
  <c r="Q7" i="55"/>
  <c r="P7" i="55"/>
  <c r="V12" i="55"/>
  <c r="T12" i="55"/>
  <c r="R12" i="55"/>
  <c r="P12" i="55"/>
  <c r="Y12" i="55"/>
  <c r="Y18" i="55" s="1"/>
  <c r="Y27" i="55" s="1"/>
  <c r="Y28" i="55" s="1"/>
  <c r="I28" i="55"/>
  <c r="X8" i="55"/>
  <c r="V8" i="55"/>
  <c r="T8" i="55"/>
  <c r="R8" i="55"/>
  <c r="P8" i="55"/>
  <c r="U13" i="55"/>
  <c r="S13" i="55"/>
  <c r="Q13" i="55"/>
  <c r="P13" i="55"/>
  <c r="P10" i="54"/>
  <c r="AG18" i="54"/>
  <c r="AB9" i="54"/>
  <c r="AB18" i="54" s="1"/>
  <c r="Q9" i="54"/>
  <c r="N9" i="54"/>
  <c r="W14" i="54"/>
  <c r="U14" i="54"/>
  <c r="S14" i="54"/>
  <c r="Q14" i="54"/>
  <c r="Z15" i="54"/>
  <c r="Z18" i="54" s="1"/>
  <c r="X15" i="54"/>
  <c r="V15" i="54"/>
  <c r="T15" i="54"/>
  <c r="R15" i="54"/>
  <c r="P15" i="54"/>
  <c r="AD27" i="54"/>
  <c r="AD28" i="54" s="1"/>
  <c r="X7" i="54"/>
  <c r="V7" i="54"/>
  <c r="T7" i="54"/>
  <c r="Q7" i="54"/>
  <c r="P7" i="54"/>
  <c r="Q16" i="54"/>
  <c r="W16" i="54"/>
  <c r="U16" i="54"/>
  <c r="S16" i="54"/>
  <c r="S11" i="54"/>
  <c r="Q11" i="54"/>
  <c r="W11" i="54"/>
  <c r="U11" i="54"/>
  <c r="I28" i="54"/>
  <c r="V12" i="54"/>
  <c r="T12" i="54"/>
  <c r="R12" i="54"/>
  <c r="P12" i="54"/>
  <c r="Y12" i="54"/>
  <c r="Y18" i="54" s="1"/>
  <c r="Y27" i="54" s="1"/>
  <c r="Y28" i="54" s="1"/>
  <c r="J27" i="54"/>
  <c r="J28" i="54" s="1"/>
  <c r="X8" i="54"/>
  <c r="V8" i="54"/>
  <c r="T8" i="54"/>
  <c r="R8" i="54"/>
  <c r="P8" i="54"/>
  <c r="U13" i="54"/>
  <c r="S13" i="54"/>
  <c r="Q13" i="54"/>
  <c r="P13" i="54"/>
  <c r="N10" i="54"/>
  <c r="Y12" i="53"/>
  <c r="Y18" i="53" s="1"/>
  <c r="Y27" i="53" s="1"/>
  <c r="Y28" i="53" s="1"/>
  <c r="P13" i="53"/>
  <c r="Q13" i="53"/>
  <c r="AG18" i="53"/>
  <c r="S13" i="53"/>
  <c r="S11" i="53"/>
  <c r="Q11" i="53"/>
  <c r="U11" i="53"/>
  <c r="W11" i="53"/>
  <c r="L27" i="53"/>
  <c r="L28" i="53" s="1"/>
  <c r="X8" i="53"/>
  <c r="V8" i="53"/>
  <c r="T8" i="53"/>
  <c r="R8" i="53"/>
  <c r="P8" i="53"/>
  <c r="W14" i="53"/>
  <c r="U14" i="53"/>
  <c r="S14" i="53"/>
  <c r="Q14" i="53"/>
  <c r="Z15" i="53"/>
  <c r="Z18" i="53" s="1"/>
  <c r="Z27" i="53" s="1"/>
  <c r="Z28" i="53" s="1"/>
  <c r="X15" i="53"/>
  <c r="V15" i="53"/>
  <c r="T15" i="53"/>
  <c r="R15" i="53"/>
  <c r="P15" i="53"/>
  <c r="W16" i="53"/>
  <c r="U16" i="53"/>
  <c r="S16" i="53"/>
  <c r="Q16" i="53"/>
  <c r="AH16" i="53" s="1"/>
  <c r="R10" i="53"/>
  <c r="P10" i="53"/>
  <c r="N10" i="53"/>
  <c r="X7" i="53"/>
  <c r="V7" i="53"/>
  <c r="T7" i="53"/>
  <c r="Q7" i="53"/>
  <c r="P7" i="53"/>
  <c r="N9" i="53"/>
  <c r="Q9" i="53"/>
  <c r="P12" i="53"/>
  <c r="R12" i="53"/>
  <c r="T12" i="53"/>
  <c r="AG18" i="52"/>
  <c r="U11" i="52"/>
  <c r="V12" i="52"/>
  <c r="T12" i="52"/>
  <c r="R12" i="52"/>
  <c r="P12" i="52"/>
  <c r="Y12" i="52"/>
  <c r="Y18" i="52" s="1"/>
  <c r="Y27" i="52" s="1"/>
  <c r="Y28" i="52" s="1"/>
  <c r="AB9" i="52"/>
  <c r="AB18" i="52" s="1"/>
  <c r="Q9" i="52"/>
  <c r="N9" i="52"/>
  <c r="U13" i="52"/>
  <c r="S13" i="52"/>
  <c r="Q13" i="52"/>
  <c r="P13" i="52"/>
  <c r="R10" i="52"/>
  <c r="P10" i="52"/>
  <c r="N10" i="52"/>
  <c r="X7" i="52"/>
  <c r="V7" i="52"/>
  <c r="T7" i="52"/>
  <c r="Q7" i="52"/>
  <c r="P7" i="52"/>
  <c r="W14" i="52"/>
  <c r="U14" i="52"/>
  <c r="S14" i="52"/>
  <c r="Q14" i="52"/>
  <c r="Z15" i="52"/>
  <c r="Z18" i="52" s="1"/>
  <c r="Z27" i="52" s="1"/>
  <c r="Z28" i="52" s="1"/>
  <c r="X15" i="52"/>
  <c r="V15" i="52"/>
  <c r="T15" i="52"/>
  <c r="R15" i="52"/>
  <c r="P15" i="52"/>
  <c r="W16" i="52"/>
  <c r="U16" i="52"/>
  <c r="S16" i="52"/>
  <c r="Q16" i="52"/>
  <c r="X8" i="52"/>
  <c r="V8" i="52"/>
  <c r="T8" i="52"/>
  <c r="R8" i="52"/>
  <c r="R18" i="52" s="1"/>
  <c r="R27" i="52" s="1"/>
  <c r="R28" i="52" s="1"/>
  <c r="P8" i="52"/>
  <c r="J27" i="52"/>
  <c r="J28" i="52" s="1"/>
  <c r="W11" i="52"/>
  <c r="Q11" i="52"/>
  <c r="AH11" i="52" s="1"/>
  <c r="AG18" i="51"/>
  <c r="X7" i="51"/>
  <c r="V7" i="51"/>
  <c r="T7" i="51"/>
  <c r="Q7" i="51"/>
  <c r="P7" i="51"/>
  <c r="X8" i="51"/>
  <c r="V8" i="51"/>
  <c r="T8" i="51"/>
  <c r="R8" i="51"/>
  <c r="P8" i="51"/>
  <c r="U13" i="51"/>
  <c r="S13" i="51"/>
  <c r="Q13" i="51"/>
  <c r="P13" i="51"/>
  <c r="W14" i="51"/>
  <c r="U14" i="51"/>
  <c r="S14" i="51"/>
  <c r="Q14" i="51"/>
  <c r="AB9" i="51"/>
  <c r="AB18" i="51" s="1"/>
  <c r="Q9" i="51"/>
  <c r="N9" i="51"/>
  <c r="N10" i="51"/>
  <c r="R10" i="51"/>
  <c r="P10" i="51"/>
  <c r="U16" i="51"/>
  <c r="W16" i="51"/>
  <c r="S16" i="51"/>
  <c r="Q16" i="51"/>
  <c r="T15" i="51"/>
  <c r="Z15" i="51"/>
  <c r="Z18" i="51" s="1"/>
  <c r="Z27" i="51" s="1"/>
  <c r="Z28" i="51" s="1"/>
  <c r="X15" i="51"/>
  <c r="V15" i="51"/>
  <c r="R15" i="51"/>
  <c r="P15" i="51"/>
  <c r="S11" i="51"/>
  <c r="Q11" i="51"/>
  <c r="W11" i="51"/>
  <c r="U11" i="51"/>
  <c r="V12" i="51"/>
  <c r="T12" i="51"/>
  <c r="R12" i="51"/>
  <c r="P12" i="51"/>
  <c r="Y12" i="51"/>
  <c r="Y18" i="51" s="1"/>
  <c r="Y27" i="51" s="1"/>
  <c r="Y28" i="51" s="1"/>
  <c r="AG18" i="50"/>
  <c r="W14" i="50"/>
  <c r="U14" i="50"/>
  <c r="S14" i="50"/>
  <c r="Q14" i="50"/>
  <c r="X8" i="50"/>
  <c r="V8" i="50"/>
  <c r="T8" i="50"/>
  <c r="R8" i="50"/>
  <c r="P8" i="50"/>
  <c r="U13" i="50"/>
  <c r="S13" i="50"/>
  <c r="Q13" i="50"/>
  <c r="P13" i="50"/>
  <c r="AB9" i="50"/>
  <c r="AB18" i="50" s="1"/>
  <c r="Q9" i="50"/>
  <c r="N9" i="50"/>
  <c r="Z15" i="50"/>
  <c r="Z18" i="50" s="1"/>
  <c r="Z27" i="50" s="1"/>
  <c r="Z28" i="50" s="1"/>
  <c r="X15" i="50"/>
  <c r="V15" i="50"/>
  <c r="T15" i="50"/>
  <c r="R15" i="50"/>
  <c r="P15" i="50"/>
  <c r="AD27" i="50"/>
  <c r="AD28" i="50" s="1"/>
  <c r="R10" i="50"/>
  <c r="P10" i="50"/>
  <c r="N10" i="50"/>
  <c r="W16" i="50"/>
  <c r="U16" i="50"/>
  <c r="S16" i="50"/>
  <c r="Q16" i="50"/>
  <c r="S11" i="50"/>
  <c r="Q11" i="50"/>
  <c r="U11" i="50"/>
  <c r="W11" i="50"/>
  <c r="V12" i="50"/>
  <c r="T12" i="50"/>
  <c r="Y12" i="50"/>
  <c r="Y18" i="50" s="1"/>
  <c r="Y27" i="50" s="1"/>
  <c r="Y28" i="50" s="1"/>
  <c r="R12" i="50"/>
  <c r="P12" i="50"/>
  <c r="X7" i="50"/>
  <c r="V7" i="50"/>
  <c r="T7" i="50"/>
  <c r="Q7" i="50"/>
  <c r="P7" i="50"/>
  <c r="I28" i="50"/>
  <c r="AG18" i="49"/>
  <c r="U13" i="49"/>
  <c r="S13" i="49"/>
  <c r="Q13" i="49"/>
  <c r="P13" i="49"/>
  <c r="Z15" i="49"/>
  <c r="Z18" i="49" s="1"/>
  <c r="Z27" i="49" s="1"/>
  <c r="Z28" i="49" s="1"/>
  <c r="X15" i="49"/>
  <c r="V15" i="49"/>
  <c r="T15" i="49"/>
  <c r="R15" i="49"/>
  <c r="P15" i="49"/>
  <c r="U14" i="49"/>
  <c r="W14" i="49"/>
  <c r="S14" i="49"/>
  <c r="Q14" i="49"/>
  <c r="S11" i="49"/>
  <c r="Q11" i="49"/>
  <c r="W11" i="49"/>
  <c r="U11" i="49"/>
  <c r="X7" i="49"/>
  <c r="V7" i="49"/>
  <c r="Q7" i="49"/>
  <c r="T7" i="49"/>
  <c r="P7" i="49"/>
  <c r="X8" i="49"/>
  <c r="V8" i="49"/>
  <c r="T8" i="49"/>
  <c r="R8" i="49"/>
  <c r="P8" i="49"/>
  <c r="P10" i="49"/>
  <c r="R10" i="49"/>
  <c r="N10" i="49"/>
  <c r="Q9" i="49"/>
  <c r="AB9" i="49"/>
  <c r="AB18" i="49" s="1"/>
  <c r="AB27" i="49" s="1"/>
  <c r="AB28" i="49" s="1"/>
  <c r="N9" i="49"/>
  <c r="W16" i="49"/>
  <c r="U16" i="49"/>
  <c r="S16" i="49"/>
  <c r="Q16" i="49"/>
  <c r="V12" i="49"/>
  <c r="T12" i="49"/>
  <c r="R12" i="49"/>
  <c r="P12" i="49"/>
  <c r="Y12" i="49"/>
  <c r="Y18" i="49" s="1"/>
  <c r="Y27" i="49" s="1"/>
  <c r="Y28" i="49" s="1"/>
  <c r="AG18" i="47"/>
  <c r="I28" i="47"/>
  <c r="X7" i="47"/>
  <c r="V7" i="47"/>
  <c r="T7" i="47"/>
  <c r="Q7" i="47"/>
  <c r="P7" i="47"/>
  <c r="V12" i="47"/>
  <c r="T12" i="47"/>
  <c r="Y12" i="47"/>
  <c r="Y18" i="47" s="1"/>
  <c r="Y27" i="47" s="1"/>
  <c r="Y28" i="47" s="1"/>
  <c r="R12" i="47"/>
  <c r="P12" i="47"/>
  <c r="W16" i="47"/>
  <c r="U16" i="47"/>
  <c r="S16" i="47"/>
  <c r="Q16" i="47"/>
  <c r="W14" i="47"/>
  <c r="U14" i="47"/>
  <c r="S14" i="47"/>
  <c r="Q14" i="47"/>
  <c r="AB9" i="47"/>
  <c r="AB18" i="47" s="1"/>
  <c r="AB27" i="47" s="1"/>
  <c r="AB28" i="47" s="1"/>
  <c r="Q9" i="47"/>
  <c r="N9" i="47"/>
  <c r="S11" i="47"/>
  <c r="U11" i="47"/>
  <c r="Q11" i="47"/>
  <c r="W11" i="47"/>
  <c r="X8" i="47"/>
  <c r="V8" i="47"/>
  <c r="T8" i="47"/>
  <c r="R8" i="47"/>
  <c r="P8" i="47"/>
  <c r="U13" i="47"/>
  <c r="S13" i="47"/>
  <c r="Q13" i="47"/>
  <c r="P13" i="47"/>
  <c r="Z15" i="47"/>
  <c r="Z18" i="47" s="1"/>
  <c r="Z27" i="47" s="1"/>
  <c r="Z28" i="47" s="1"/>
  <c r="X15" i="47"/>
  <c r="V15" i="47"/>
  <c r="T15" i="47"/>
  <c r="R15" i="47"/>
  <c r="P15" i="47"/>
  <c r="N10" i="47"/>
  <c r="R10" i="47"/>
  <c r="P10" i="47"/>
  <c r="AG18" i="46"/>
  <c r="U13" i="46"/>
  <c r="S13" i="46"/>
  <c r="Q13" i="46"/>
  <c r="P13" i="46"/>
  <c r="S11" i="46"/>
  <c r="W11" i="46"/>
  <c r="Q11" i="46"/>
  <c r="U11" i="46"/>
  <c r="W14" i="46"/>
  <c r="U14" i="46"/>
  <c r="S14" i="46"/>
  <c r="Q14" i="46"/>
  <c r="X8" i="46"/>
  <c r="V8" i="46"/>
  <c r="T8" i="46"/>
  <c r="R8" i="46"/>
  <c r="P8" i="46"/>
  <c r="AB9" i="46"/>
  <c r="AB18" i="46" s="1"/>
  <c r="AB27" i="46" s="1"/>
  <c r="AB28" i="46" s="1"/>
  <c r="Q9" i="46"/>
  <c r="N9" i="46"/>
  <c r="Z15" i="46"/>
  <c r="Z18" i="46" s="1"/>
  <c r="Z27" i="46" s="1"/>
  <c r="Z28" i="46" s="1"/>
  <c r="X15" i="46"/>
  <c r="P15" i="46"/>
  <c r="V15" i="46"/>
  <c r="T15" i="46"/>
  <c r="R15" i="46"/>
  <c r="P10" i="46"/>
  <c r="R10" i="46"/>
  <c r="N10" i="46"/>
  <c r="Q16" i="46"/>
  <c r="W16" i="46"/>
  <c r="U16" i="46"/>
  <c r="S16" i="46"/>
  <c r="X7" i="46"/>
  <c r="V7" i="46"/>
  <c r="T7" i="46"/>
  <c r="Q7" i="46"/>
  <c r="P7" i="46"/>
  <c r="V12" i="46"/>
  <c r="T12" i="46"/>
  <c r="R12" i="46"/>
  <c r="Y12" i="46"/>
  <c r="Y18" i="46" s="1"/>
  <c r="Y27" i="46" s="1"/>
  <c r="Y28" i="46" s="1"/>
  <c r="P12" i="46"/>
  <c r="J27" i="46"/>
  <c r="J28" i="46" s="1"/>
  <c r="L27" i="46"/>
  <c r="L28" i="46" s="1"/>
  <c r="AE23" i="45"/>
  <c r="AC23" i="45"/>
  <c r="AA23" i="45"/>
  <c r="Y23" i="45"/>
  <c r="W23" i="45"/>
  <c r="U23" i="45"/>
  <c r="S23" i="45"/>
  <c r="Q23" i="45"/>
  <c r="O23" i="45"/>
  <c r="M23" i="45"/>
  <c r="K23" i="45"/>
  <c r="I23" i="45"/>
  <c r="AF22" i="45"/>
  <c r="AD22" i="45"/>
  <c r="AB22" i="45"/>
  <c r="Z22" i="45"/>
  <c r="X22" i="45"/>
  <c r="V22" i="45"/>
  <c r="T22" i="45"/>
  <c r="R22" i="45"/>
  <c r="P22" i="45"/>
  <c r="N22" i="45"/>
  <c r="L22" i="45"/>
  <c r="J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Z19" i="45"/>
  <c r="X19" i="45"/>
  <c r="V19" i="45"/>
  <c r="T19" i="45"/>
  <c r="R19" i="45"/>
  <c r="P19" i="45"/>
  <c r="N19" i="45"/>
  <c r="L19" i="45"/>
  <c r="J19" i="45"/>
  <c r="AF18" i="45"/>
  <c r="AE18" i="45"/>
  <c r="AD18" i="45"/>
  <c r="AC18" i="45"/>
  <c r="AA18" i="45"/>
  <c r="O18" i="45"/>
  <c r="M18" i="45"/>
  <c r="L18" i="45"/>
  <c r="K18" i="45"/>
  <c r="J18" i="45"/>
  <c r="I18" i="45"/>
  <c r="AG16" i="45"/>
  <c r="D16" i="45"/>
  <c r="E16" i="45" s="1"/>
  <c r="G16" i="45" s="1"/>
  <c r="AG15" i="45"/>
  <c r="D15" i="45"/>
  <c r="E15" i="45" s="1"/>
  <c r="G15" i="45" s="1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G8" i="45"/>
  <c r="D8" i="45"/>
  <c r="E8" i="45" s="1"/>
  <c r="G8" i="45" s="1"/>
  <c r="A8" i="45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G7" i="45"/>
  <c r="D7" i="45"/>
  <c r="E7" i="45" s="1"/>
  <c r="G7" i="45" s="1"/>
  <c r="B6" i="45"/>
  <c r="C6" i="45" s="1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V6" i="45" s="1"/>
  <c r="W6" i="45" s="1"/>
  <c r="X6" i="45" s="1"/>
  <c r="Y6" i="45" s="1"/>
  <c r="Z6" i="45" s="1"/>
  <c r="AA6" i="45" s="1"/>
  <c r="AB6" i="45" s="1"/>
  <c r="AC6" i="45" s="1"/>
  <c r="AD6" i="45" s="1"/>
  <c r="AE6" i="45" s="1"/>
  <c r="AF6" i="45" s="1"/>
  <c r="AG6" i="45" s="1"/>
  <c r="AH6" i="45" s="1"/>
  <c r="AE23" i="44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E18" i="44"/>
  <c r="AD18" i="44"/>
  <c r="AC18" i="44"/>
  <c r="AA18" i="44"/>
  <c r="O18" i="44"/>
  <c r="M18" i="44"/>
  <c r="L18" i="44"/>
  <c r="K18" i="44"/>
  <c r="J18" i="44"/>
  <c r="I18" i="44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E23" i="40"/>
  <c r="AC23" i="40"/>
  <c r="AA23" i="40"/>
  <c r="Y23" i="40"/>
  <c r="W23" i="40"/>
  <c r="U23" i="40"/>
  <c r="S23" i="40"/>
  <c r="Q23" i="40"/>
  <c r="O23" i="40"/>
  <c r="M23" i="40"/>
  <c r="K23" i="40"/>
  <c r="I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E18" i="40"/>
  <c r="AD18" i="40"/>
  <c r="AC18" i="40"/>
  <c r="AA18" i="40"/>
  <c r="O18" i="40"/>
  <c r="M18" i="40"/>
  <c r="L18" i="40"/>
  <c r="K18" i="40"/>
  <c r="J18" i="40"/>
  <c r="I18" i="40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AG9" i="40"/>
  <c r="D9" i="40"/>
  <c r="E9" i="40" s="1"/>
  <c r="G9" i="40" s="1"/>
  <c r="AG8" i="40"/>
  <c r="D8" i="40"/>
  <c r="E8" i="40" s="1"/>
  <c r="G8" i="40" s="1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G7" i="40"/>
  <c r="D7" i="40"/>
  <c r="E7" i="40" s="1"/>
  <c r="G7" i="40" s="1"/>
  <c r="B6" i="40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E23" i="39"/>
  <c r="AC23" i="39"/>
  <c r="AA23" i="39"/>
  <c r="Y23" i="39"/>
  <c r="W23" i="39"/>
  <c r="U23" i="39"/>
  <c r="S23" i="39"/>
  <c r="Q23" i="39"/>
  <c r="O23" i="39"/>
  <c r="M23" i="39"/>
  <c r="K23" i="39"/>
  <c r="I2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E18" i="39"/>
  <c r="AD18" i="39"/>
  <c r="AC18" i="39"/>
  <c r="AA18" i="39"/>
  <c r="O18" i="39"/>
  <c r="M18" i="39"/>
  <c r="L18" i="39"/>
  <c r="K18" i="39"/>
  <c r="J18" i="39"/>
  <c r="I18" i="39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AG9" i="39"/>
  <c r="D9" i="39"/>
  <c r="E9" i="39" s="1"/>
  <c r="G9" i="39" s="1"/>
  <c r="AG8" i="39"/>
  <c r="D8" i="39"/>
  <c r="E8" i="39" s="1"/>
  <c r="G8" i="39" s="1"/>
  <c r="A8" i="39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G7" i="39"/>
  <c r="D7" i="39"/>
  <c r="E7" i="39" s="1"/>
  <c r="G7" i="39" s="1"/>
  <c r="B6" i="39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V6" i="39" s="1"/>
  <c r="W6" i="39" s="1"/>
  <c r="X6" i="39" s="1"/>
  <c r="Y6" i="39" s="1"/>
  <c r="Z6" i="39" s="1"/>
  <c r="AA6" i="39" s="1"/>
  <c r="AB6" i="39" s="1"/>
  <c r="AC6" i="39" s="1"/>
  <c r="AD6" i="39" s="1"/>
  <c r="AE6" i="39" s="1"/>
  <c r="AF6" i="39" s="1"/>
  <c r="AG6" i="39" s="1"/>
  <c r="AH6" i="39" s="1"/>
  <c r="AE23" i="38"/>
  <c r="AC23" i="38"/>
  <c r="AA23" i="38"/>
  <c r="Y23" i="38"/>
  <c r="W23" i="38"/>
  <c r="U23" i="38"/>
  <c r="S23" i="38"/>
  <c r="Q23" i="38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E18" i="38"/>
  <c r="AD18" i="38"/>
  <c r="AC18" i="38"/>
  <c r="AA18" i="38"/>
  <c r="O18" i="38"/>
  <c r="M18" i="38"/>
  <c r="L18" i="38"/>
  <c r="K18" i="38"/>
  <c r="J18" i="38"/>
  <c r="I18" i="38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AG9" i="38"/>
  <c r="D9" i="38"/>
  <c r="E9" i="38" s="1"/>
  <c r="G9" i="38" s="1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G7" i="38"/>
  <c r="D7" i="38"/>
  <c r="E7" i="38" s="1"/>
  <c r="G7" i="38" s="1"/>
  <c r="B6" i="38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AE23" i="37"/>
  <c r="AC23" i="37"/>
  <c r="AA23" i="37"/>
  <c r="Y23" i="37"/>
  <c r="W23" i="37"/>
  <c r="U23" i="37"/>
  <c r="S23" i="37"/>
  <c r="Q23" i="37"/>
  <c r="O23" i="37"/>
  <c r="M23" i="37"/>
  <c r="K23" i="37"/>
  <c r="I23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AF20" i="37"/>
  <c r="AD20" i="37"/>
  <c r="AB20" i="37"/>
  <c r="Z20" i="37"/>
  <c r="X20" i="37"/>
  <c r="V20" i="37"/>
  <c r="T20" i="37"/>
  <c r="R20" i="37"/>
  <c r="P20" i="37"/>
  <c r="N20" i="37"/>
  <c r="L20" i="37"/>
  <c r="J20" i="37"/>
  <c r="AF19" i="37"/>
  <c r="AD19" i="37"/>
  <c r="AB19" i="37"/>
  <c r="Z19" i="37"/>
  <c r="X19" i="37"/>
  <c r="V19" i="37"/>
  <c r="T19" i="37"/>
  <c r="R19" i="37"/>
  <c r="P19" i="37"/>
  <c r="N19" i="37"/>
  <c r="L19" i="37"/>
  <c r="J19" i="37"/>
  <c r="AF18" i="37"/>
  <c r="AE18" i="37"/>
  <c r="AD18" i="37"/>
  <c r="AC18" i="37"/>
  <c r="AA18" i="37"/>
  <c r="O18" i="37"/>
  <c r="M18" i="37"/>
  <c r="L18" i="37"/>
  <c r="K18" i="37"/>
  <c r="J18" i="37"/>
  <c r="I18" i="37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D13" i="37"/>
  <c r="E13" i="37" s="1"/>
  <c r="G13" i="37" s="1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AG9" i="37"/>
  <c r="D9" i="37"/>
  <c r="E9" i="37" s="1"/>
  <c r="G9" i="37" s="1"/>
  <c r="AG8" i="37"/>
  <c r="D8" i="37"/>
  <c r="E8" i="37" s="1"/>
  <c r="G8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G7" i="37"/>
  <c r="D7" i="37"/>
  <c r="E7" i="37" s="1"/>
  <c r="G7" i="37" s="1"/>
  <c r="B6" i="37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V6" i="37" s="1"/>
  <c r="W6" i="37" s="1"/>
  <c r="X6" i="37" s="1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E18" i="35"/>
  <c r="AD18" i="35"/>
  <c r="AC18" i="35"/>
  <c r="AA18" i="35"/>
  <c r="O18" i="35"/>
  <c r="M18" i="35"/>
  <c r="L18" i="35"/>
  <c r="K18" i="35"/>
  <c r="J18" i="35"/>
  <c r="I18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3" i="36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E18" i="36"/>
  <c r="AD18" i="36"/>
  <c r="AC18" i="36"/>
  <c r="AA18" i="36"/>
  <c r="O18" i="36"/>
  <c r="M18" i="36"/>
  <c r="L18" i="36"/>
  <c r="K18" i="36"/>
  <c r="J18" i="36"/>
  <c r="I18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E18" i="34"/>
  <c r="AD18" i="34"/>
  <c r="AC18" i="34"/>
  <c r="AA18" i="34"/>
  <c r="O18" i="34"/>
  <c r="M18" i="34"/>
  <c r="L18" i="34"/>
  <c r="K18" i="34"/>
  <c r="J18" i="34"/>
  <c r="I18" i="34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W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G10" i="34"/>
  <c r="D10" i="34"/>
  <c r="E10" i="34" s="1"/>
  <c r="G10" i="34" s="1"/>
  <c r="R10" i="34" s="1"/>
  <c r="AG9" i="34"/>
  <c r="D9" i="34"/>
  <c r="E9" i="34" s="1"/>
  <c r="G9" i="34" s="1"/>
  <c r="AG8" i="34"/>
  <c r="D8" i="34"/>
  <c r="E8" i="34" s="1"/>
  <c r="G8" i="34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G7" i="34"/>
  <c r="D7" i="34"/>
  <c r="E7" i="34" s="1"/>
  <c r="G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3" i="32"/>
  <c r="AC23" i="32"/>
  <c r="AA23" i="32"/>
  <c r="Y23" i="32"/>
  <c r="W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AF18" i="32"/>
  <c r="AE18" i="32"/>
  <c r="AD18" i="32"/>
  <c r="AC18" i="32"/>
  <c r="AA18" i="32"/>
  <c r="O18" i="32"/>
  <c r="M18" i="32"/>
  <c r="L18" i="32"/>
  <c r="K18" i="32"/>
  <c r="J18" i="32"/>
  <c r="I18" i="32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AG9" i="32"/>
  <c r="D9" i="32"/>
  <c r="E9" i="32" s="1"/>
  <c r="G9" i="32" s="1"/>
  <c r="AG8" i="32"/>
  <c r="D8" i="32"/>
  <c r="E8" i="32" s="1"/>
  <c r="G8" i="32" s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E18" i="30"/>
  <c r="AD18" i="30"/>
  <c r="AC18" i="30"/>
  <c r="AA18" i="30"/>
  <c r="O18" i="30"/>
  <c r="M18" i="30"/>
  <c r="L18" i="30"/>
  <c r="K18" i="30"/>
  <c r="J18" i="30"/>
  <c r="I18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8" i="29" s="1"/>
  <c r="A19" i="29" s="1"/>
  <c r="A20" i="29" s="1"/>
  <c r="A21" i="29" s="1"/>
  <c r="A22" i="29" s="1"/>
  <c r="A23" i="29" s="1"/>
  <c r="A27" i="29" s="1"/>
  <c r="A28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E18" i="28"/>
  <c r="AD18" i="28"/>
  <c r="AC18" i="28"/>
  <c r="AA18" i="28"/>
  <c r="O18" i="28"/>
  <c r="M18" i="28"/>
  <c r="L18" i="28"/>
  <c r="K18" i="28"/>
  <c r="J18" i="28"/>
  <c r="I18" i="28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E18" i="26"/>
  <c r="AD18" i="26"/>
  <c r="AC18" i="26"/>
  <c r="AA18" i="26"/>
  <c r="O18" i="26"/>
  <c r="M18" i="26"/>
  <c r="L18" i="26"/>
  <c r="K18" i="26"/>
  <c r="J18" i="26"/>
  <c r="I18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W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P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H11" i="55" l="1"/>
  <c r="AB27" i="55"/>
  <c r="AB28" i="55" s="1"/>
  <c r="AB27" i="54"/>
  <c r="AB28" i="54" s="1"/>
  <c r="AH10" i="54"/>
  <c r="Z27" i="54"/>
  <c r="Z28" i="54" s="1"/>
  <c r="AH16" i="50"/>
  <c r="AB27" i="50"/>
  <c r="AB28" i="50" s="1"/>
  <c r="AB27" i="51"/>
  <c r="AB28" i="51" s="1"/>
  <c r="AB27" i="52"/>
  <c r="AB28" i="52" s="1"/>
  <c r="AH10" i="52"/>
  <c r="U18" i="52"/>
  <c r="U27" i="52" s="1"/>
  <c r="U28" i="52" s="1"/>
  <c r="AH16" i="56"/>
  <c r="AB27" i="56"/>
  <c r="AB28" i="56" s="1"/>
  <c r="U18" i="56"/>
  <c r="U27" i="56" s="1"/>
  <c r="U28" i="56" s="1"/>
  <c r="AB18" i="57"/>
  <c r="AB27" i="57" s="1"/>
  <c r="AB28" i="57" s="1"/>
  <c r="S18" i="57"/>
  <c r="S27" i="57" s="1"/>
  <c r="S28" i="57" s="1"/>
  <c r="U18" i="57"/>
  <c r="W18" i="57"/>
  <c r="W27" i="57" s="1"/>
  <c r="W28" i="57" s="1"/>
  <c r="V18" i="57"/>
  <c r="AH12" i="57"/>
  <c r="X18" i="57"/>
  <c r="Z27" i="57"/>
  <c r="Z28" i="57" s="1"/>
  <c r="Z18" i="57"/>
  <c r="P18" i="57"/>
  <c r="P27" i="57" s="1"/>
  <c r="P28" i="57" s="1"/>
  <c r="T18" i="57"/>
  <c r="T27" i="57" s="1"/>
  <c r="T28" i="57" s="1"/>
  <c r="Q18" i="57"/>
  <c r="AH16" i="57"/>
  <c r="AH15" i="57"/>
  <c r="Q27" i="57"/>
  <c r="Q28" i="57" s="1"/>
  <c r="R27" i="57"/>
  <c r="R28" i="57" s="1"/>
  <c r="AH11" i="57"/>
  <c r="U27" i="57"/>
  <c r="U28" i="57" s="1"/>
  <c r="V27" i="57"/>
  <c r="V28" i="57" s="1"/>
  <c r="X27" i="57"/>
  <c r="X28" i="57" s="1"/>
  <c r="AH7" i="57"/>
  <c r="AH13" i="57"/>
  <c r="AH9" i="57"/>
  <c r="AH14" i="57"/>
  <c r="AH8" i="57"/>
  <c r="AH11" i="56"/>
  <c r="S18" i="56"/>
  <c r="S27" i="56" s="1"/>
  <c r="S28" i="56" s="1"/>
  <c r="W18" i="56"/>
  <c r="W27" i="56" s="1"/>
  <c r="W28" i="56" s="1"/>
  <c r="X18" i="56"/>
  <c r="X27" i="56" s="1"/>
  <c r="X28" i="56" s="1"/>
  <c r="V18" i="56"/>
  <c r="V27" i="56" s="1"/>
  <c r="V28" i="56" s="1"/>
  <c r="AH14" i="56"/>
  <c r="AH10" i="56"/>
  <c r="P18" i="56"/>
  <c r="P27" i="56" s="1"/>
  <c r="P28" i="56" s="1"/>
  <c r="AH7" i="56"/>
  <c r="AH12" i="56"/>
  <c r="Q18" i="56"/>
  <c r="Q27" i="56" s="1"/>
  <c r="Q28" i="56" s="1"/>
  <c r="T18" i="56"/>
  <c r="T27" i="56" s="1"/>
  <c r="T28" i="56" s="1"/>
  <c r="AH15" i="56"/>
  <c r="AH13" i="56"/>
  <c r="R18" i="56"/>
  <c r="R27" i="56" s="1"/>
  <c r="R28" i="56" s="1"/>
  <c r="AH8" i="56"/>
  <c r="AH9" i="56"/>
  <c r="N18" i="56"/>
  <c r="AH12" i="55"/>
  <c r="AH13" i="55"/>
  <c r="AH16" i="55"/>
  <c r="W18" i="55"/>
  <c r="W27" i="55" s="1"/>
  <c r="W28" i="55" s="1"/>
  <c r="AH8" i="55"/>
  <c r="AH15" i="55"/>
  <c r="AH7" i="55"/>
  <c r="P18" i="55"/>
  <c r="P27" i="55" s="1"/>
  <c r="P28" i="55" s="1"/>
  <c r="R18" i="55"/>
  <c r="R27" i="55" s="1"/>
  <c r="R28" i="55" s="1"/>
  <c r="Q18" i="55"/>
  <c r="Q27" i="55" s="1"/>
  <c r="Q28" i="55" s="1"/>
  <c r="U18" i="55"/>
  <c r="U27" i="55" s="1"/>
  <c r="U28" i="55" s="1"/>
  <c r="T18" i="55"/>
  <c r="T27" i="55" s="1"/>
  <c r="T28" i="55" s="1"/>
  <c r="AH9" i="55"/>
  <c r="N18" i="55"/>
  <c r="V18" i="55"/>
  <c r="V27" i="55" s="1"/>
  <c r="V28" i="55" s="1"/>
  <c r="S18" i="55"/>
  <c r="S27" i="55" s="1"/>
  <c r="S28" i="55" s="1"/>
  <c r="AH10" i="55"/>
  <c r="X18" i="55"/>
  <c r="X27" i="55" s="1"/>
  <c r="X28" i="55" s="1"/>
  <c r="AH14" i="55"/>
  <c r="S18" i="54"/>
  <c r="S27" i="54" s="1"/>
  <c r="S28" i="54" s="1"/>
  <c r="AH13" i="54"/>
  <c r="AH16" i="54"/>
  <c r="P18" i="54"/>
  <c r="P27" i="54" s="1"/>
  <c r="P28" i="54" s="1"/>
  <c r="AH7" i="54"/>
  <c r="AH14" i="54"/>
  <c r="AH12" i="54"/>
  <c r="Q18" i="54"/>
  <c r="Q27" i="54" s="1"/>
  <c r="Q28" i="54" s="1"/>
  <c r="T18" i="54"/>
  <c r="T27" i="54" s="1"/>
  <c r="T28" i="54" s="1"/>
  <c r="AH8" i="54"/>
  <c r="V18" i="54"/>
  <c r="V27" i="54" s="1"/>
  <c r="V28" i="54" s="1"/>
  <c r="R18" i="54"/>
  <c r="R27" i="54" s="1"/>
  <c r="R28" i="54" s="1"/>
  <c r="U18" i="54"/>
  <c r="U27" i="54" s="1"/>
  <c r="U28" i="54" s="1"/>
  <c r="X18" i="54"/>
  <c r="X27" i="54" s="1"/>
  <c r="X28" i="54" s="1"/>
  <c r="AH9" i="54"/>
  <c r="N18" i="54"/>
  <c r="W18" i="54"/>
  <c r="W27" i="54" s="1"/>
  <c r="W28" i="54" s="1"/>
  <c r="AH11" i="54"/>
  <c r="AH15" i="54"/>
  <c r="V18" i="53"/>
  <c r="V27" i="53" s="1"/>
  <c r="V28" i="53" s="1"/>
  <c r="X18" i="53"/>
  <c r="X27" i="53" s="1"/>
  <c r="X28" i="53" s="1"/>
  <c r="W18" i="53"/>
  <c r="W27" i="53" s="1"/>
  <c r="W28" i="53" s="1"/>
  <c r="AH10" i="53"/>
  <c r="U18" i="53"/>
  <c r="U27" i="53" s="1"/>
  <c r="U28" i="53" s="1"/>
  <c r="R18" i="53"/>
  <c r="R27" i="53" s="1"/>
  <c r="R28" i="53" s="1"/>
  <c r="AH13" i="53"/>
  <c r="AH9" i="53"/>
  <c r="N18" i="53"/>
  <c r="AH8" i="53"/>
  <c r="P18" i="53"/>
  <c r="P27" i="53" s="1"/>
  <c r="P28" i="53" s="1"/>
  <c r="AH7" i="53"/>
  <c r="AH15" i="53"/>
  <c r="Q18" i="53"/>
  <c r="Q27" i="53" s="1"/>
  <c r="Q28" i="53" s="1"/>
  <c r="T18" i="53"/>
  <c r="T27" i="53" s="1"/>
  <c r="T28" i="53" s="1"/>
  <c r="AH14" i="53"/>
  <c r="AH11" i="53"/>
  <c r="AH12" i="53"/>
  <c r="S18" i="53"/>
  <c r="S27" i="53" s="1"/>
  <c r="S28" i="53" s="1"/>
  <c r="S18" i="52"/>
  <c r="S27" i="52" s="1"/>
  <c r="S28" i="52" s="1"/>
  <c r="X18" i="52"/>
  <c r="X27" i="52" s="1"/>
  <c r="X28" i="52" s="1"/>
  <c r="AH12" i="52"/>
  <c r="AH14" i="52"/>
  <c r="AH13" i="52"/>
  <c r="AH16" i="52"/>
  <c r="W18" i="52"/>
  <c r="W27" i="52" s="1"/>
  <c r="W28" i="52" s="1"/>
  <c r="P18" i="52"/>
  <c r="P27" i="52" s="1"/>
  <c r="P28" i="52" s="1"/>
  <c r="AH7" i="52"/>
  <c r="AH9" i="52"/>
  <c r="N18" i="52"/>
  <c r="Q18" i="52"/>
  <c r="Q27" i="52" s="1"/>
  <c r="Q28" i="52" s="1"/>
  <c r="AH15" i="52"/>
  <c r="T18" i="52"/>
  <c r="T27" i="52" s="1"/>
  <c r="T28" i="52" s="1"/>
  <c r="AH8" i="52"/>
  <c r="V18" i="52"/>
  <c r="V27" i="52" s="1"/>
  <c r="V28" i="52" s="1"/>
  <c r="S18" i="51"/>
  <c r="S27" i="51" s="1"/>
  <c r="S28" i="51" s="1"/>
  <c r="T18" i="51"/>
  <c r="T27" i="51" s="1"/>
  <c r="T28" i="51" s="1"/>
  <c r="AH15" i="51"/>
  <c r="AH8" i="51"/>
  <c r="AH12" i="51"/>
  <c r="AH14" i="51"/>
  <c r="X18" i="51"/>
  <c r="X27" i="51" s="1"/>
  <c r="X28" i="51" s="1"/>
  <c r="R18" i="51"/>
  <c r="R27" i="51" s="1"/>
  <c r="R28" i="51" s="1"/>
  <c r="AH9" i="51"/>
  <c r="N18" i="51"/>
  <c r="AH16" i="51"/>
  <c r="AH7" i="51"/>
  <c r="P18" i="51"/>
  <c r="P27" i="51" s="1"/>
  <c r="P28" i="51" s="1"/>
  <c r="Q18" i="51"/>
  <c r="Q27" i="51" s="1"/>
  <c r="Q28" i="51" s="1"/>
  <c r="U18" i="51"/>
  <c r="U27" i="51" s="1"/>
  <c r="U28" i="51" s="1"/>
  <c r="AH13" i="51"/>
  <c r="AH10" i="51"/>
  <c r="W18" i="51"/>
  <c r="W27" i="51" s="1"/>
  <c r="W28" i="51" s="1"/>
  <c r="V18" i="51"/>
  <c r="V27" i="51" s="1"/>
  <c r="V28" i="51" s="1"/>
  <c r="AH11" i="51"/>
  <c r="AH8" i="50"/>
  <c r="W18" i="50"/>
  <c r="W27" i="50" s="1"/>
  <c r="W28" i="50" s="1"/>
  <c r="AH15" i="50"/>
  <c r="U18" i="50"/>
  <c r="U27" i="50" s="1"/>
  <c r="U28" i="50" s="1"/>
  <c r="AH7" i="50"/>
  <c r="P18" i="50"/>
  <c r="P27" i="50" s="1"/>
  <c r="P28" i="50" s="1"/>
  <c r="AH11" i="50"/>
  <c r="R18" i="50"/>
  <c r="R27" i="50" s="1"/>
  <c r="R28" i="50" s="1"/>
  <c r="Q18" i="50"/>
  <c r="Q27" i="50" s="1"/>
  <c r="Q28" i="50" s="1"/>
  <c r="S18" i="50"/>
  <c r="S27" i="50" s="1"/>
  <c r="S28" i="50" s="1"/>
  <c r="T18" i="50"/>
  <c r="T27" i="50" s="1"/>
  <c r="T28" i="50" s="1"/>
  <c r="V18" i="50"/>
  <c r="V27" i="50" s="1"/>
  <c r="V28" i="50" s="1"/>
  <c r="X18" i="50"/>
  <c r="X27" i="50" s="1"/>
  <c r="X28" i="50" s="1"/>
  <c r="AH9" i="50"/>
  <c r="N18" i="50"/>
  <c r="AH14" i="50"/>
  <c r="AH12" i="50"/>
  <c r="AH10" i="50"/>
  <c r="AH13" i="50"/>
  <c r="AH11" i="49"/>
  <c r="R18" i="49"/>
  <c r="R27" i="49" s="1"/>
  <c r="R28" i="49" s="1"/>
  <c r="AH9" i="49"/>
  <c r="N18" i="49"/>
  <c r="T18" i="49"/>
  <c r="T27" i="49" s="1"/>
  <c r="T28" i="49" s="1"/>
  <c r="P18" i="49"/>
  <c r="P27" i="49" s="1"/>
  <c r="P28" i="49" s="1"/>
  <c r="AH7" i="49"/>
  <c r="Q18" i="49"/>
  <c r="Q27" i="49" s="1"/>
  <c r="Q28" i="49" s="1"/>
  <c r="AH15" i="49"/>
  <c r="V18" i="49"/>
  <c r="V27" i="49" s="1"/>
  <c r="V28" i="49" s="1"/>
  <c r="AH10" i="49"/>
  <c r="X18" i="49"/>
  <c r="X27" i="49" s="1"/>
  <c r="X28" i="49" s="1"/>
  <c r="AH12" i="49"/>
  <c r="U18" i="49"/>
  <c r="U27" i="49" s="1"/>
  <c r="U28" i="49" s="1"/>
  <c r="AH8" i="49"/>
  <c r="W18" i="49"/>
  <c r="W27" i="49" s="1"/>
  <c r="W28" i="49" s="1"/>
  <c r="AH13" i="49"/>
  <c r="AH16" i="49"/>
  <c r="S18" i="49"/>
  <c r="S27" i="49" s="1"/>
  <c r="S28" i="49" s="1"/>
  <c r="AH14" i="49"/>
  <c r="AH13" i="47"/>
  <c r="S18" i="47"/>
  <c r="S27" i="47" s="1"/>
  <c r="S28" i="47" s="1"/>
  <c r="AH12" i="47"/>
  <c r="AH14" i="47"/>
  <c r="AH16" i="47"/>
  <c r="V18" i="47"/>
  <c r="V27" i="47" s="1"/>
  <c r="V28" i="47" s="1"/>
  <c r="W18" i="47"/>
  <c r="W27" i="47" s="1"/>
  <c r="W28" i="47" s="1"/>
  <c r="AH9" i="47"/>
  <c r="N18" i="47"/>
  <c r="AH8" i="47"/>
  <c r="AH10" i="47"/>
  <c r="R18" i="47"/>
  <c r="R27" i="47" s="1"/>
  <c r="R28" i="47" s="1"/>
  <c r="P18" i="47"/>
  <c r="P27" i="47" s="1"/>
  <c r="P28" i="47" s="1"/>
  <c r="AH7" i="47"/>
  <c r="AH15" i="47"/>
  <c r="Q18" i="47"/>
  <c r="Q27" i="47" s="1"/>
  <c r="Q28" i="47" s="1"/>
  <c r="T18" i="47"/>
  <c r="T27" i="47" s="1"/>
  <c r="T28" i="47" s="1"/>
  <c r="X18" i="47"/>
  <c r="X27" i="47" s="1"/>
  <c r="X28" i="47" s="1"/>
  <c r="AH11" i="47"/>
  <c r="U18" i="47"/>
  <c r="U27" i="47" s="1"/>
  <c r="U28" i="47" s="1"/>
  <c r="X18" i="46"/>
  <c r="X27" i="46" s="1"/>
  <c r="X28" i="46" s="1"/>
  <c r="T18" i="46"/>
  <c r="T27" i="46" s="1"/>
  <c r="T28" i="46" s="1"/>
  <c r="AH14" i="46"/>
  <c r="V18" i="46"/>
  <c r="V27" i="46" s="1"/>
  <c r="V28" i="46" s="1"/>
  <c r="AH15" i="46"/>
  <c r="AH9" i="46"/>
  <c r="N18" i="46"/>
  <c r="U18" i="46"/>
  <c r="U27" i="46" s="1"/>
  <c r="U28" i="46" s="1"/>
  <c r="AH12" i="46"/>
  <c r="AH11" i="46"/>
  <c r="AH16" i="46"/>
  <c r="W18" i="46"/>
  <c r="W27" i="46" s="1"/>
  <c r="W28" i="46" s="1"/>
  <c r="AH10" i="46"/>
  <c r="AH8" i="46"/>
  <c r="S18" i="46"/>
  <c r="S27" i="46" s="1"/>
  <c r="S28" i="46" s="1"/>
  <c r="R18" i="46"/>
  <c r="R27" i="46" s="1"/>
  <c r="R28" i="46" s="1"/>
  <c r="AH13" i="46"/>
  <c r="P18" i="46"/>
  <c r="P27" i="46" s="1"/>
  <c r="P28" i="46" s="1"/>
  <c r="AH7" i="46"/>
  <c r="Q18" i="46"/>
  <c r="Q27" i="46" s="1"/>
  <c r="Q28" i="46" s="1"/>
  <c r="V23" i="45"/>
  <c r="P23" i="45"/>
  <c r="AE27" i="45"/>
  <c r="AE28" i="45" s="1"/>
  <c r="X23" i="45"/>
  <c r="O27" i="45"/>
  <c r="O28" i="45" s="1"/>
  <c r="K27" i="45"/>
  <c r="K28" i="45" s="1"/>
  <c r="AA27" i="45"/>
  <c r="AA28" i="45" s="1"/>
  <c r="R23" i="45"/>
  <c r="AG18" i="45"/>
  <c r="J23" i="45"/>
  <c r="J27" i="45" s="1"/>
  <c r="J28" i="45" s="1"/>
  <c r="Z23" i="45"/>
  <c r="L23" i="45"/>
  <c r="L27" i="45" s="1"/>
  <c r="L28" i="45" s="1"/>
  <c r="AB23" i="45"/>
  <c r="AF23" i="45"/>
  <c r="AF27" i="45" s="1"/>
  <c r="AF28" i="45" s="1"/>
  <c r="N23" i="45"/>
  <c r="AD23" i="45"/>
  <c r="AD27" i="45" s="1"/>
  <c r="AD28" i="45" s="1"/>
  <c r="M27" i="45"/>
  <c r="M28" i="45" s="1"/>
  <c r="T23" i="45"/>
  <c r="AC27" i="45"/>
  <c r="AC28" i="45" s="1"/>
  <c r="W14" i="45"/>
  <c r="Q14" i="45"/>
  <c r="S14" i="45"/>
  <c r="U14" i="45"/>
  <c r="P13" i="45"/>
  <c r="U13" i="45"/>
  <c r="S13" i="45"/>
  <c r="Q13" i="45"/>
  <c r="T8" i="45"/>
  <c r="R8" i="45"/>
  <c r="P8" i="45"/>
  <c r="X8" i="45"/>
  <c r="V8" i="45"/>
  <c r="S11" i="45"/>
  <c r="Q11" i="45"/>
  <c r="W11" i="45"/>
  <c r="U11" i="45"/>
  <c r="X15" i="45"/>
  <c r="P15" i="45"/>
  <c r="V15" i="45"/>
  <c r="T15" i="45"/>
  <c r="R15" i="45"/>
  <c r="Z15" i="45"/>
  <c r="Z18" i="45" s="1"/>
  <c r="X7" i="45"/>
  <c r="V7" i="45"/>
  <c r="T7" i="45"/>
  <c r="Q7" i="45"/>
  <c r="P7" i="45"/>
  <c r="R10" i="45"/>
  <c r="P10" i="45"/>
  <c r="N10" i="45"/>
  <c r="AB9" i="45"/>
  <c r="AB18" i="45" s="1"/>
  <c r="Q9" i="45"/>
  <c r="N9" i="45"/>
  <c r="V12" i="45"/>
  <c r="T12" i="45"/>
  <c r="R12" i="45"/>
  <c r="P12" i="45"/>
  <c r="Y12" i="45"/>
  <c r="Y18" i="45" s="1"/>
  <c r="Y27" i="45" s="1"/>
  <c r="Y28" i="45" s="1"/>
  <c r="Q16" i="45"/>
  <c r="W16" i="45"/>
  <c r="U16" i="45"/>
  <c r="S16" i="45"/>
  <c r="I27" i="45"/>
  <c r="AC27" i="44"/>
  <c r="AC28" i="44" s="1"/>
  <c r="Z23" i="44"/>
  <c r="AE27" i="44"/>
  <c r="AE28" i="44" s="1"/>
  <c r="N23" i="44"/>
  <c r="X23" i="44"/>
  <c r="R23" i="44"/>
  <c r="L23" i="44"/>
  <c r="L27" i="44" s="1"/>
  <c r="L28" i="44" s="1"/>
  <c r="AD23" i="44"/>
  <c r="AD27" i="44" s="1"/>
  <c r="AD28" i="44" s="1"/>
  <c r="M27" i="44"/>
  <c r="M28" i="44" s="1"/>
  <c r="AB23" i="44"/>
  <c r="J23" i="44"/>
  <c r="J27" i="44" s="1"/>
  <c r="J28" i="44" s="1"/>
  <c r="K27" i="44"/>
  <c r="K28" i="44" s="1"/>
  <c r="AG18" i="44"/>
  <c r="O27" i="44"/>
  <c r="O28" i="44" s="1"/>
  <c r="V23" i="44"/>
  <c r="AA27" i="44"/>
  <c r="AA28" i="44" s="1"/>
  <c r="P23" i="44"/>
  <c r="AF23" i="44"/>
  <c r="AF27" i="44" s="1"/>
  <c r="AF28" i="44" s="1"/>
  <c r="T23" i="44"/>
  <c r="W14" i="44"/>
  <c r="U14" i="44"/>
  <c r="S14" i="44"/>
  <c r="Q14" i="44"/>
  <c r="T8" i="44"/>
  <c r="R8" i="44"/>
  <c r="P8" i="44"/>
  <c r="V8" i="44"/>
  <c r="X8" i="44"/>
  <c r="W11" i="44"/>
  <c r="U11" i="44"/>
  <c r="S11" i="44"/>
  <c r="Q11" i="44"/>
  <c r="X15" i="44"/>
  <c r="V15" i="44"/>
  <c r="Z15" i="44"/>
  <c r="Z18" i="44" s="1"/>
  <c r="T15" i="44"/>
  <c r="R15" i="44"/>
  <c r="P15" i="44"/>
  <c r="N9" i="44"/>
  <c r="AB9" i="44"/>
  <c r="AB18" i="44" s="1"/>
  <c r="Q9" i="44"/>
  <c r="V12" i="44"/>
  <c r="T12" i="44"/>
  <c r="R12" i="44"/>
  <c r="P12" i="44"/>
  <c r="Y12" i="44"/>
  <c r="Y18" i="44" s="1"/>
  <c r="Y27" i="44" s="1"/>
  <c r="Y28" i="44" s="1"/>
  <c r="Q16" i="44"/>
  <c r="W16" i="44"/>
  <c r="S16" i="44"/>
  <c r="U16" i="44"/>
  <c r="X7" i="44"/>
  <c r="V7" i="44"/>
  <c r="T7" i="44"/>
  <c r="Q7" i="44"/>
  <c r="P7" i="44"/>
  <c r="R10" i="44"/>
  <c r="P10" i="44"/>
  <c r="N10" i="44"/>
  <c r="P13" i="44"/>
  <c r="U13" i="44"/>
  <c r="Q13" i="44"/>
  <c r="S13" i="44"/>
  <c r="I27" i="44"/>
  <c r="V23" i="40"/>
  <c r="M27" i="40"/>
  <c r="M28" i="40" s="1"/>
  <c r="AE27" i="40"/>
  <c r="AE28" i="40" s="1"/>
  <c r="X23" i="40"/>
  <c r="O27" i="40"/>
  <c r="O28" i="40" s="1"/>
  <c r="X23" i="39"/>
  <c r="N23" i="40"/>
  <c r="AE27" i="38"/>
  <c r="AE28" i="38" s="1"/>
  <c r="AC27" i="39"/>
  <c r="AC28" i="39" s="1"/>
  <c r="O27" i="38"/>
  <c r="O28" i="38" s="1"/>
  <c r="X23" i="37"/>
  <c r="R23" i="40"/>
  <c r="L23" i="40"/>
  <c r="L27" i="40" s="1"/>
  <c r="L28" i="40" s="1"/>
  <c r="AB23" i="40"/>
  <c r="AD23" i="40"/>
  <c r="AD27" i="40" s="1"/>
  <c r="AD28" i="40" s="1"/>
  <c r="AE27" i="39"/>
  <c r="AE28" i="39" s="1"/>
  <c r="N23" i="39"/>
  <c r="AC27" i="40"/>
  <c r="AC28" i="40" s="1"/>
  <c r="K27" i="40"/>
  <c r="K28" i="40" s="1"/>
  <c r="O27" i="39"/>
  <c r="O28" i="39" s="1"/>
  <c r="AA27" i="40"/>
  <c r="AA28" i="40" s="1"/>
  <c r="V12" i="40"/>
  <c r="Y12" i="40"/>
  <c r="Y18" i="40" s="1"/>
  <c r="Y27" i="40" s="1"/>
  <c r="Y28" i="40" s="1"/>
  <c r="AG18" i="40"/>
  <c r="P23" i="40"/>
  <c r="AF23" i="40"/>
  <c r="AF27" i="40" s="1"/>
  <c r="AF28" i="40" s="1"/>
  <c r="J23" i="40"/>
  <c r="J27" i="40" s="1"/>
  <c r="J28" i="40" s="1"/>
  <c r="Z23" i="40"/>
  <c r="T23" i="40"/>
  <c r="W14" i="40"/>
  <c r="U14" i="40"/>
  <c r="S14" i="40"/>
  <c r="Q14" i="40"/>
  <c r="X7" i="40"/>
  <c r="V7" i="40"/>
  <c r="T7" i="40"/>
  <c r="Q7" i="40"/>
  <c r="P7" i="40"/>
  <c r="N9" i="40"/>
  <c r="AB9" i="40"/>
  <c r="AB18" i="40" s="1"/>
  <c r="Q9" i="40"/>
  <c r="X15" i="40"/>
  <c r="V15" i="40"/>
  <c r="T15" i="40"/>
  <c r="R15" i="40"/>
  <c r="P15" i="40"/>
  <c r="Z15" i="40"/>
  <c r="Z18" i="40" s="1"/>
  <c r="R10" i="40"/>
  <c r="P10" i="40"/>
  <c r="N10" i="40"/>
  <c r="Q16" i="40"/>
  <c r="W16" i="40"/>
  <c r="U16" i="40"/>
  <c r="S16" i="40"/>
  <c r="T8" i="40"/>
  <c r="V8" i="40"/>
  <c r="R8" i="40"/>
  <c r="P8" i="40"/>
  <c r="X8" i="40"/>
  <c r="P13" i="40"/>
  <c r="Q13" i="40"/>
  <c r="U13" i="40"/>
  <c r="S13" i="40"/>
  <c r="W11" i="40"/>
  <c r="U11" i="40"/>
  <c r="S11" i="40"/>
  <c r="Q11" i="40"/>
  <c r="P12" i="40"/>
  <c r="R12" i="40"/>
  <c r="T12" i="40"/>
  <c r="I27" i="40"/>
  <c r="L23" i="39"/>
  <c r="L27" i="39" s="1"/>
  <c r="L28" i="39" s="1"/>
  <c r="AC27" i="38"/>
  <c r="AC28" i="38" s="1"/>
  <c r="P23" i="39"/>
  <c r="AF23" i="39"/>
  <c r="AF27" i="39" s="1"/>
  <c r="AF28" i="39" s="1"/>
  <c r="AD23" i="39"/>
  <c r="AD27" i="39" s="1"/>
  <c r="AD28" i="39" s="1"/>
  <c r="X23" i="38"/>
  <c r="M27" i="39"/>
  <c r="M28" i="39" s="1"/>
  <c r="AB23" i="39"/>
  <c r="K27" i="39"/>
  <c r="K28" i="39" s="1"/>
  <c r="AG18" i="39"/>
  <c r="R23" i="39"/>
  <c r="P23" i="38"/>
  <c r="AF23" i="38"/>
  <c r="AF27" i="38" s="1"/>
  <c r="AF28" i="38" s="1"/>
  <c r="V23" i="39"/>
  <c r="AA27" i="39"/>
  <c r="AA28" i="39" s="1"/>
  <c r="N23" i="38"/>
  <c r="J23" i="39"/>
  <c r="J27" i="39" s="1"/>
  <c r="J28" i="39" s="1"/>
  <c r="Z23" i="39"/>
  <c r="T23" i="39"/>
  <c r="T8" i="39"/>
  <c r="R8" i="39"/>
  <c r="P8" i="39"/>
  <c r="X8" i="39"/>
  <c r="V8" i="39"/>
  <c r="W14" i="39"/>
  <c r="U14" i="39"/>
  <c r="S14" i="39"/>
  <c r="Q14" i="39"/>
  <c r="W11" i="39"/>
  <c r="U11" i="39"/>
  <c r="S11" i="39"/>
  <c r="Q11" i="39"/>
  <c r="X15" i="39"/>
  <c r="V15" i="39"/>
  <c r="T15" i="39"/>
  <c r="R15" i="39"/>
  <c r="P15" i="39"/>
  <c r="Z15" i="39"/>
  <c r="Z18" i="39" s="1"/>
  <c r="N9" i="39"/>
  <c r="AB9" i="39"/>
  <c r="AB18" i="39" s="1"/>
  <c r="Q9" i="39"/>
  <c r="V12" i="39"/>
  <c r="T12" i="39"/>
  <c r="R12" i="39"/>
  <c r="P12" i="39"/>
  <c r="Y12" i="39"/>
  <c r="Y18" i="39" s="1"/>
  <c r="Y27" i="39" s="1"/>
  <c r="Y28" i="39" s="1"/>
  <c r="Q16" i="39"/>
  <c r="S16" i="39"/>
  <c r="W16" i="39"/>
  <c r="U16" i="39"/>
  <c r="X7" i="39"/>
  <c r="V7" i="39"/>
  <c r="T7" i="39"/>
  <c r="Q7" i="39"/>
  <c r="P7" i="39"/>
  <c r="R10" i="39"/>
  <c r="P10" i="39"/>
  <c r="N10" i="39"/>
  <c r="P13" i="39"/>
  <c r="Q13" i="39"/>
  <c r="U13" i="39"/>
  <c r="S13" i="39"/>
  <c r="O27" i="35"/>
  <c r="O28" i="35" s="1"/>
  <c r="K27" i="38"/>
  <c r="K28" i="38" s="1"/>
  <c r="AA27" i="38"/>
  <c r="AA28" i="38" s="1"/>
  <c r="I27" i="39"/>
  <c r="AD23" i="38"/>
  <c r="AD27" i="38" s="1"/>
  <c r="AD28" i="38" s="1"/>
  <c r="M27" i="38"/>
  <c r="M28" i="38" s="1"/>
  <c r="R23" i="38"/>
  <c r="L23" i="38"/>
  <c r="L27" i="38" s="1"/>
  <c r="L28" i="38" s="1"/>
  <c r="AB23" i="38"/>
  <c r="M27" i="37"/>
  <c r="M28" i="37" s="1"/>
  <c r="AG18" i="38"/>
  <c r="AC27" i="37"/>
  <c r="AC28" i="37" s="1"/>
  <c r="V23" i="38"/>
  <c r="J23" i="38"/>
  <c r="J27" i="38" s="1"/>
  <c r="J28" i="38" s="1"/>
  <c r="Z23" i="38"/>
  <c r="T23" i="38"/>
  <c r="T8" i="38"/>
  <c r="V8" i="38"/>
  <c r="R8" i="38"/>
  <c r="P8" i="38"/>
  <c r="X8" i="38"/>
  <c r="W14" i="38"/>
  <c r="U14" i="38"/>
  <c r="S14" i="38"/>
  <c r="Q14" i="38"/>
  <c r="W11" i="38"/>
  <c r="U11" i="38"/>
  <c r="S11" i="38"/>
  <c r="Q11" i="38"/>
  <c r="X15" i="38"/>
  <c r="V15" i="38"/>
  <c r="T15" i="38"/>
  <c r="R15" i="38"/>
  <c r="P15" i="38"/>
  <c r="Z15" i="38"/>
  <c r="Z18" i="38" s="1"/>
  <c r="N9" i="38"/>
  <c r="AB9" i="38"/>
  <c r="AB18" i="38" s="1"/>
  <c r="Q9" i="38"/>
  <c r="V12" i="38"/>
  <c r="T12" i="38"/>
  <c r="R12" i="38"/>
  <c r="P12" i="38"/>
  <c r="Y12" i="38"/>
  <c r="Y18" i="38" s="1"/>
  <c r="Y27" i="38" s="1"/>
  <c r="Y28" i="38" s="1"/>
  <c r="Q16" i="38"/>
  <c r="S16" i="38"/>
  <c r="W16" i="38"/>
  <c r="U16" i="38"/>
  <c r="X7" i="38"/>
  <c r="V7" i="38"/>
  <c r="T7" i="38"/>
  <c r="Q7" i="38"/>
  <c r="P7" i="38"/>
  <c r="R10" i="38"/>
  <c r="P10" i="38"/>
  <c r="N10" i="38"/>
  <c r="P13" i="38"/>
  <c r="Q13" i="38"/>
  <c r="U13" i="38"/>
  <c r="S13" i="38"/>
  <c r="K27" i="37"/>
  <c r="K28" i="37" s="1"/>
  <c r="AA27" i="37"/>
  <c r="AA28" i="37" s="1"/>
  <c r="I27" i="38"/>
  <c r="P23" i="37"/>
  <c r="AF23" i="37"/>
  <c r="AF27" i="37" s="1"/>
  <c r="AF28" i="37" s="1"/>
  <c r="AE27" i="37"/>
  <c r="AE28" i="37" s="1"/>
  <c r="O27" i="37"/>
  <c r="O28" i="37" s="1"/>
  <c r="R23" i="37"/>
  <c r="J23" i="37"/>
  <c r="J27" i="37" s="1"/>
  <c r="J28" i="37" s="1"/>
  <c r="Z23" i="37"/>
  <c r="L23" i="37"/>
  <c r="L27" i="37" s="1"/>
  <c r="L28" i="37" s="1"/>
  <c r="AB23" i="37"/>
  <c r="AG18" i="37"/>
  <c r="AA27" i="35"/>
  <c r="AA28" i="35" s="1"/>
  <c r="N23" i="37"/>
  <c r="AD23" i="37"/>
  <c r="AD27" i="37" s="1"/>
  <c r="AD28" i="37" s="1"/>
  <c r="V23" i="37"/>
  <c r="T23" i="37"/>
  <c r="T8" i="37"/>
  <c r="R8" i="37"/>
  <c r="P8" i="37"/>
  <c r="V8" i="37"/>
  <c r="X8" i="37"/>
  <c r="W11" i="37"/>
  <c r="U11" i="37"/>
  <c r="S11" i="37"/>
  <c r="Q11" i="37"/>
  <c r="X15" i="37"/>
  <c r="V15" i="37"/>
  <c r="T15" i="37"/>
  <c r="R15" i="37"/>
  <c r="P15" i="37"/>
  <c r="Z15" i="37"/>
  <c r="Z18" i="37" s="1"/>
  <c r="W14" i="37"/>
  <c r="U14" i="37"/>
  <c r="S14" i="37"/>
  <c r="Q14" i="37"/>
  <c r="AB9" i="37"/>
  <c r="AB18" i="37" s="1"/>
  <c r="N9" i="37"/>
  <c r="Q9" i="37"/>
  <c r="V12" i="37"/>
  <c r="T12" i="37"/>
  <c r="R12" i="37"/>
  <c r="P12" i="37"/>
  <c r="Y12" i="37"/>
  <c r="Y18" i="37" s="1"/>
  <c r="Y27" i="37" s="1"/>
  <c r="Y28" i="37" s="1"/>
  <c r="Q16" i="37"/>
  <c r="S16" i="37"/>
  <c r="W16" i="37"/>
  <c r="U16" i="37"/>
  <c r="X7" i="37"/>
  <c r="V7" i="37"/>
  <c r="T7" i="37"/>
  <c r="Q7" i="37"/>
  <c r="P7" i="37"/>
  <c r="R10" i="37"/>
  <c r="P10" i="37"/>
  <c r="N10" i="37"/>
  <c r="P13" i="37"/>
  <c r="U13" i="37"/>
  <c r="Q13" i="37"/>
  <c r="S13" i="37"/>
  <c r="N23" i="35"/>
  <c r="I27" i="37"/>
  <c r="K27" i="35"/>
  <c r="K28" i="35" s="1"/>
  <c r="L23" i="35"/>
  <c r="L27" i="35" s="1"/>
  <c r="L28" i="35" s="1"/>
  <c r="AD23" i="35"/>
  <c r="AD27" i="35" s="1"/>
  <c r="AD28" i="35" s="1"/>
  <c r="AC27" i="35"/>
  <c r="AC28" i="35" s="1"/>
  <c r="R23" i="35"/>
  <c r="AE27" i="35"/>
  <c r="AE28" i="35" s="1"/>
  <c r="V23" i="35"/>
  <c r="M27" i="35"/>
  <c r="M28" i="35" s="1"/>
  <c r="AB23" i="35"/>
  <c r="V12" i="35"/>
  <c r="Y12" i="35"/>
  <c r="Y18" i="35" s="1"/>
  <c r="Y27" i="35" s="1"/>
  <c r="Y28" i="35" s="1"/>
  <c r="X23" i="35"/>
  <c r="AG18" i="35"/>
  <c r="P23" i="35"/>
  <c r="AF23" i="35"/>
  <c r="AF27" i="35" s="1"/>
  <c r="AF28" i="35" s="1"/>
  <c r="J23" i="35"/>
  <c r="J27" i="35" s="1"/>
  <c r="J28" i="35" s="1"/>
  <c r="Z23" i="35"/>
  <c r="T23" i="35"/>
  <c r="W14" i="35"/>
  <c r="U14" i="35"/>
  <c r="S14" i="35"/>
  <c r="Q14" i="35"/>
  <c r="X7" i="35"/>
  <c r="V7" i="35"/>
  <c r="T7" i="35"/>
  <c r="Q7" i="35"/>
  <c r="P7" i="35"/>
  <c r="AB9" i="35"/>
  <c r="AB18" i="35" s="1"/>
  <c r="Q9" i="35"/>
  <c r="N9" i="35"/>
  <c r="X15" i="35"/>
  <c r="Z15" i="35"/>
  <c r="Z18" i="35" s="1"/>
  <c r="V15" i="35"/>
  <c r="T15" i="35"/>
  <c r="R15" i="35"/>
  <c r="P15" i="35"/>
  <c r="Q16" i="35"/>
  <c r="S16" i="35"/>
  <c r="W16" i="35"/>
  <c r="U16" i="35"/>
  <c r="R10" i="35"/>
  <c r="P10" i="35"/>
  <c r="N10" i="35"/>
  <c r="T8" i="35"/>
  <c r="R8" i="35"/>
  <c r="P8" i="35"/>
  <c r="V8" i="35"/>
  <c r="X8" i="35"/>
  <c r="P13" i="35"/>
  <c r="Q13" i="35"/>
  <c r="U13" i="35"/>
  <c r="S13" i="35"/>
  <c r="W11" i="35"/>
  <c r="U11" i="35"/>
  <c r="S11" i="35"/>
  <c r="Q11" i="35"/>
  <c r="K27" i="36"/>
  <c r="K28" i="36" s="1"/>
  <c r="P12" i="35"/>
  <c r="R12" i="35"/>
  <c r="T12" i="35"/>
  <c r="I27" i="35"/>
  <c r="V23" i="36"/>
  <c r="AE27" i="36"/>
  <c r="AE28" i="36" s="1"/>
  <c r="AE27" i="34"/>
  <c r="AE28" i="34" s="1"/>
  <c r="O27" i="36"/>
  <c r="O28" i="36" s="1"/>
  <c r="J23" i="36"/>
  <c r="J27" i="36" s="1"/>
  <c r="J28" i="36" s="1"/>
  <c r="Z23" i="36"/>
  <c r="V23" i="34"/>
  <c r="AG18" i="36"/>
  <c r="L23" i="36"/>
  <c r="L27" i="36" s="1"/>
  <c r="L28" i="36" s="1"/>
  <c r="AB23" i="36"/>
  <c r="AA27" i="34"/>
  <c r="AA28" i="34" s="1"/>
  <c r="AC27" i="36"/>
  <c r="AC28" i="36" s="1"/>
  <c r="T23" i="36"/>
  <c r="N23" i="36"/>
  <c r="K27" i="34"/>
  <c r="K28" i="34" s="1"/>
  <c r="AA27" i="36"/>
  <c r="AA28" i="36" s="1"/>
  <c r="P23" i="36"/>
  <c r="AF23" i="36"/>
  <c r="AF27" i="36" s="1"/>
  <c r="AF28" i="36" s="1"/>
  <c r="M27" i="36"/>
  <c r="M28" i="36" s="1"/>
  <c r="R23" i="36"/>
  <c r="AD23" i="36"/>
  <c r="AD27" i="36" s="1"/>
  <c r="AD28" i="36" s="1"/>
  <c r="X23" i="36"/>
  <c r="W11" i="36"/>
  <c r="U11" i="36"/>
  <c r="S11" i="36"/>
  <c r="Q11" i="36"/>
  <c r="X15" i="36"/>
  <c r="V15" i="36"/>
  <c r="T15" i="36"/>
  <c r="R15" i="36"/>
  <c r="P15" i="36"/>
  <c r="Z15" i="36"/>
  <c r="Z18" i="36" s="1"/>
  <c r="AB9" i="36"/>
  <c r="AB18" i="36" s="1"/>
  <c r="N9" i="36"/>
  <c r="Q9" i="36"/>
  <c r="V12" i="36"/>
  <c r="T12" i="36"/>
  <c r="R12" i="36"/>
  <c r="P12" i="36"/>
  <c r="Y12" i="36"/>
  <c r="Y18" i="36" s="1"/>
  <c r="Y27" i="36" s="1"/>
  <c r="Y28" i="36" s="1"/>
  <c r="Q16" i="36"/>
  <c r="W16" i="36"/>
  <c r="U16" i="36"/>
  <c r="S16" i="36"/>
  <c r="X7" i="36"/>
  <c r="V7" i="36"/>
  <c r="T7" i="36"/>
  <c r="Q7" i="36"/>
  <c r="P7" i="36"/>
  <c r="P13" i="36"/>
  <c r="U13" i="36"/>
  <c r="S13" i="36"/>
  <c r="Q13" i="36"/>
  <c r="R10" i="36"/>
  <c r="P10" i="36"/>
  <c r="N10" i="36"/>
  <c r="T8" i="36"/>
  <c r="R8" i="36"/>
  <c r="P8" i="36"/>
  <c r="V8" i="36"/>
  <c r="X8" i="36"/>
  <c r="W14" i="36"/>
  <c r="U14" i="36"/>
  <c r="S14" i="36"/>
  <c r="Q14" i="36"/>
  <c r="I27" i="36"/>
  <c r="I27" i="34"/>
  <c r="I28" i="34" s="1"/>
  <c r="X23" i="34"/>
  <c r="O27" i="34"/>
  <c r="O28" i="34" s="1"/>
  <c r="AC27" i="34"/>
  <c r="AC28" i="34" s="1"/>
  <c r="N23" i="34"/>
  <c r="T23" i="34"/>
  <c r="AD23" i="34"/>
  <c r="AD27" i="34" s="1"/>
  <c r="AD28" i="34" s="1"/>
  <c r="J23" i="34"/>
  <c r="J27" i="34" s="1"/>
  <c r="J28" i="34" s="1"/>
  <c r="Z23" i="34"/>
  <c r="M27" i="34"/>
  <c r="M28" i="34" s="1"/>
  <c r="AC27" i="32"/>
  <c r="AC28" i="32" s="1"/>
  <c r="L23" i="34"/>
  <c r="L27" i="34" s="1"/>
  <c r="L28" i="34" s="1"/>
  <c r="AB23" i="34"/>
  <c r="AG18" i="34"/>
  <c r="P23" i="34"/>
  <c r="AF23" i="34"/>
  <c r="AF27" i="34" s="1"/>
  <c r="AF28" i="34" s="1"/>
  <c r="R23" i="34"/>
  <c r="W11" i="34"/>
  <c r="U11" i="34"/>
  <c r="S11" i="34"/>
  <c r="Q11" i="34"/>
  <c r="AB9" i="34"/>
  <c r="AB18" i="34" s="1"/>
  <c r="Q9" i="34"/>
  <c r="N9" i="34"/>
  <c r="P13" i="34"/>
  <c r="U13" i="34"/>
  <c r="S13" i="34"/>
  <c r="Q13" i="34"/>
  <c r="X7" i="34"/>
  <c r="V7" i="34"/>
  <c r="P7" i="34"/>
  <c r="T7" i="34"/>
  <c r="Q7" i="34"/>
  <c r="V12" i="34"/>
  <c r="T12" i="34"/>
  <c r="R12" i="34"/>
  <c r="P12" i="34"/>
  <c r="Y12" i="34"/>
  <c r="Y18" i="34" s="1"/>
  <c r="Y27" i="34" s="1"/>
  <c r="Y28" i="34" s="1"/>
  <c r="X15" i="34"/>
  <c r="V15" i="34"/>
  <c r="T15" i="34"/>
  <c r="R15" i="34"/>
  <c r="P15" i="34"/>
  <c r="Z15" i="34"/>
  <c r="Z18" i="34" s="1"/>
  <c r="Q16" i="34"/>
  <c r="W16" i="34"/>
  <c r="U16" i="34"/>
  <c r="S16" i="34"/>
  <c r="T8" i="34"/>
  <c r="R8" i="34"/>
  <c r="P8" i="34"/>
  <c r="X8" i="34"/>
  <c r="V8" i="34"/>
  <c r="N10" i="34"/>
  <c r="Q14" i="34"/>
  <c r="P10" i="34"/>
  <c r="U14" i="34"/>
  <c r="S14" i="34"/>
  <c r="X23" i="32"/>
  <c r="O27" i="32"/>
  <c r="O28" i="32" s="1"/>
  <c r="AE27" i="32"/>
  <c r="AE28" i="32" s="1"/>
  <c r="V23" i="32"/>
  <c r="AA27" i="32"/>
  <c r="AA28" i="32" s="1"/>
  <c r="K27" i="32"/>
  <c r="K28" i="32" s="1"/>
  <c r="R23" i="32"/>
  <c r="L23" i="32"/>
  <c r="L27" i="32" s="1"/>
  <c r="L28" i="32" s="1"/>
  <c r="J23" i="32"/>
  <c r="J27" i="32" s="1"/>
  <c r="J28" i="32" s="1"/>
  <c r="M27" i="32"/>
  <c r="M28" i="32" s="1"/>
  <c r="Z23" i="32"/>
  <c r="AB23" i="32"/>
  <c r="N23" i="32"/>
  <c r="AD23" i="32"/>
  <c r="AD27" i="32" s="1"/>
  <c r="AD28" i="32" s="1"/>
  <c r="P23" i="32"/>
  <c r="AF23" i="32"/>
  <c r="AF27" i="32" s="1"/>
  <c r="AF28" i="32" s="1"/>
  <c r="AG18" i="32"/>
  <c r="T23" i="32"/>
  <c r="T8" i="32"/>
  <c r="R8" i="32"/>
  <c r="P8" i="32"/>
  <c r="V8" i="32"/>
  <c r="X8" i="32"/>
  <c r="W14" i="32"/>
  <c r="U14" i="32"/>
  <c r="S14" i="32"/>
  <c r="Q14" i="32"/>
  <c r="W11" i="32"/>
  <c r="U11" i="32"/>
  <c r="S11" i="32"/>
  <c r="Q11" i="32"/>
  <c r="X15" i="32"/>
  <c r="V15" i="32"/>
  <c r="T15" i="32"/>
  <c r="R15" i="32"/>
  <c r="P15" i="32"/>
  <c r="Z15" i="32"/>
  <c r="Z18" i="32" s="1"/>
  <c r="N9" i="32"/>
  <c r="AB9" i="32"/>
  <c r="AB18" i="32" s="1"/>
  <c r="Q9" i="32"/>
  <c r="V12" i="32"/>
  <c r="T12" i="32"/>
  <c r="R12" i="32"/>
  <c r="P12" i="32"/>
  <c r="Y12" i="32"/>
  <c r="Y18" i="32" s="1"/>
  <c r="Y27" i="32" s="1"/>
  <c r="Y28" i="32" s="1"/>
  <c r="Q16" i="32"/>
  <c r="S16" i="32"/>
  <c r="W16" i="32"/>
  <c r="U16" i="32"/>
  <c r="X7" i="32"/>
  <c r="V7" i="32"/>
  <c r="T7" i="32"/>
  <c r="Q7" i="32"/>
  <c r="P7" i="32"/>
  <c r="R10" i="32"/>
  <c r="P10" i="32"/>
  <c r="N10" i="32"/>
  <c r="P13" i="32"/>
  <c r="U13" i="32"/>
  <c r="Q13" i="32"/>
  <c r="S13" i="32"/>
  <c r="I27" i="32"/>
  <c r="R23" i="30"/>
  <c r="AE27" i="30"/>
  <c r="AE28" i="30" s="1"/>
  <c r="AC27" i="30"/>
  <c r="AC28" i="30" s="1"/>
  <c r="P23" i="29"/>
  <c r="K27" i="30"/>
  <c r="K28" i="30" s="1"/>
  <c r="L23" i="30"/>
  <c r="L27" i="30" s="1"/>
  <c r="L28" i="30" s="1"/>
  <c r="AB23" i="30"/>
  <c r="AA27" i="30"/>
  <c r="AA28" i="30" s="1"/>
  <c r="T23" i="28"/>
  <c r="AA27" i="29"/>
  <c r="AA28" i="29" s="1"/>
  <c r="V23" i="30"/>
  <c r="V23" i="29"/>
  <c r="P23" i="30"/>
  <c r="AF23" i="30"/>
  <c r="AF27" i="30" s="1"/>
  <c r="AF28" i="30" s="1"/>
  <c r="X23" i="30"/>
  <c r="AC27" i="29"/>
  <c r="AC28" i="29" s="1"/>
  <c r="AE27" i="29"/>
  <c r="AE28" i="29" s="1"/>
  <c r="M27" i="30"/>
  <c r="M28" i="30" s="1"/>
  <c r="AB23" i="29"/>
  <c r="J23" i="30"/>
  <c r="J27" i="30" s="1"/>
  <c r="J28" i="30" s="1"/>
  <c r="Z23" i="30"/>
  <c r="R23" i="29"/>
  <c r="O27" i="30"/>
  <c r="O28" i="30" s="1"/>
  <c r="N23" i="30"/>
  <c r="AD23" i="30"/>
  <c r="AD27" i="30" s="1"/>
  <c r="AD28" i="30" s="1"/>
  <c r="AG18" i="30"/>
  <c r="T23" i="30"/>
  <c r="T8" i="30"/>
  <c r="V8" i="30"/>
  <c r="R8" i="30"/>
  <c r="P8" i="30"/>
  <c r="X8" i="30"/>
  <c r="W14" i="30"/>
  <c r="U14" i="30"/>
  <c r="S14" i="30"/>
  <c r="Q14" i="30"/>
  <c r="W11" i="30"/>
  <c r="U11" i="30"/>
  <c r="S11" i="30"/>
  <c r="Q11" i="30"/>
  <c r="X15" i="30"/>
  <c r="V15" i="30"/>
  <c r="T15" i="30"/>
  <c r="R15" i="30"/>
  <c r="P15" i="30"/>
  <c r="Z15" i="30"/>
  <c r="Z18" i="30" s="1"/>
  <c r="N9" i="30"/>
  <c r="AB9" i="30"/>
  <c r="AB18" i="30" s="1"/>
  <c r="Q9" i="30"/>
  <c r="Q16" i="30"/>
  <c r="W16" i="30"/>
  <c r="S16" i="30"/>
  <c r="U16" i="30"/>
  <c r="V12" i="30"/>
  <c r="T12" i="30"/>
  <c r="R12" i="30"/>
  <c r="P12" i="30"/>
  <c r="Y12" i="30"/>
  <c r="Y18" i="30" s="1"/>
  <c r="Y27" i="30" s="1"/>
  <c r="Y28" i="30" s="1"/>
  <c r="X7" i="30"/>
  <c r="V7" i="30"/>
  <c r="T7" i="30"/>
  <c r="Q7" i="30"/>
  <c r="P7" i="30"/>
  <c r="R10" i="30"/>
  <c r="P10" i="30"/>
  <c r="N10" i="30"/>
  <c r="P13" i="30"/>
  <c r="U13" i="30"/>
  <c r="Q13" i="30"/>
  <c r="S13" i="30"/>
  <c r="AF23" i="29"/>
  <c r="AF27" i="29" s="1"/>
  <c r="AF28" i="29" s="1"/>
  <c r="I27" i="30"/>
  <c r="AA27" i="28"/>
  <c r="AA28" i="28" s="1"/>
  <c r="V23" i="28"/>
  <c r="K27" i="28"/>
  <c r="K28" i="28" s="1"/>
  <c r="AE27" i="28"/>
  <c r="AE28" i="28" s="1"/>
  <c r="X23" i="28"/>
  <c r="L23" i="29"/>
  <c r="L27" i="29" s="1"/>
  <c r="L28" i="29" s="1"/>
  <c r="K27" i="29"/>
  <c r="K28" i="29" s="1"/>
  <c r="X23" i="29"/>
  <c r="O27" i="28"/>
  <c r="O28" i="28" s="1"/>
  <c r="J23" i="29"/>
  <c r="J27" i="29" s="1"/>
  <c r="J28" i="29" s="1"/>
  <c r="Z23" i="29"/>
  <c r="M27" i="29"/>
  <c r="M28" i="29" s="1"/>
  <c r="O27" i="29"/>
  <c r="O28" i="29" s="1"/>
  <c r="N23" i="29"/>
  <c r="AD23" i="29"/>
  <c r="AD27" i="29" s="1"/>
  <c r="AD28" i="29" s="1"/>
  <c r="AG18" i="29"/>
  <c r="T23" i="29"/>
  <c r="N9" i="29"/>
  <c r="N18" i="29" s="1"/>
  <c r="AB9" i="29"/>
  <c r="AB18" i="29" s="1"/>
  <c r="Q9" i="29"/>
  <c r="X7" i="29"/>
  <c r="V7" i="29"/>
  <c r="T7" i="29"/>
  <c r="Q7" i="29"/>
  <c r="Q18" i="29" s="1"/>
  <c r="P7" i="29"/>
  <c r="T8" i="29"/>
  <c r="R8" i="29"/>
  <c r="R18" i="29" s="1"/>
  <c r="P8" i="29"/>
  <c r="V8" i="29"/>
  <c r="X8" i="29"/>
  <c r="W14" i="29"/>
  <c r="U14" i="29"/>
  <c r="S14" i="29"/>
  <c r="Q14" i="29"/>
  <c r="Q16" i="29"/>
  <c r="W16" i="29"/>
  <c r="S16" i="29"/>
  <c r="U16" i="29"/>
  <c r="P13" i="29"/>
  <c r="Q13" i="29"/>
  <c r="U13" i="29"/>
  <c r="S13" i="29"/>
  <c r="W11" i="29"/>
  <c r="W18" i="29" s="1"/>
  <c r="U11" i="29"/>
  <c r="S11" i="29"/>
  <c r="Q11" i="29"/>
  <c r="V12" i="29"/>
  <c r="T12" i="29"/>
  <c r="R12" i="29"/>
  <c r="P12" i="29"/>
  <c r="Y12" i="29"/>
  <c r="R10" i="29"/>
  <c r="P10" i="29"/>
  <c r="N10" i="29"/>
  <c r="X15" i="29"/>
  <c r="V15" i="29"/>
  <c r="T15" i="29"/>
  <c r="R15" i="29"/>
  <c r="Z15" i="29"/>
  <c r="Z18" i="29" s="1"/>
  <c r="P15" i="29"/>
  <c r="J23" i="28"/>
  <c r="J27" i="28" s="1"/>
  <c r="J28" i="28" s="1"/>
  <c r="I27" i="29"/>
  <c r="R23" i="28"/>
  <c r="L23" i="28"/>
  <c r="L27" i="28" s="1"/>
  <c r="L28" i="28" s="1"/>
  <c r="AB23" i="28"/>
  <c r="M27" i="28"/>
  <c r="M28" i="28" s="1"/>
  <c r="AG18" i="28"/>
  <c r="N23" i="28"/>
  <c r="AD23" i="28"/>
  <c r="AD27" i="28" s="1"/>
  <c r="AD28" i="28" s="1"/>
  <c r="P23" i="28"/>
  <c r="AF23" i="28"/>
  <c r="AF27" i="28" s="1"/>
  <c r="AF28" i="28" s="1"/>
  <c r="AC27" i="28"/>
  <c r="AC28" i="28" s="1"/>
  <c r="Z23" i="28"/>
  <c r="R10" i="28"/>
  <c r="P10" i="28"/>
  <c r="N10" i="28"/>
  <c r="T8" i="28"/>
  <c r="R8" i="28"/>
  <c r="P8" i="28"/>
  <c r="V8" i="28"/>
  <c r="X8" i="28"/>
  <c r="W14" i="28"/>
  <c r="U14" i="28"/>
  <c r="S14" i="28"/>
  <c r="Q14" i="28"/>
  <c r="W11" i="28"/>
  <c r="U11" i="28"/>
  <c r="S11" i="28"/>
  <c r="Q11" i="28"/>
  <c r="P13" i="28"/>
  <c r="Q13" i="28"/>
  <c r="U13" i="28"/>
  <c r="S13" i="28"/>
  <c r="AB9" i="28"/>
  <c r="AB18" i="28" s="1"/>
  <c r="Q9" i="28"/>
  <c r="N9" i="28"/>
  <c r="V12" i="28"/>
  <c r="T12" i="28"/>
  <c r="R12" i="28"/>
  <c r="Y12" i="28"/>
  <c r="Y18" i="28" s="1"/>
  <c r="Y27" i="28" s="1"/>
  <c r="Y28" i="28" s="1"/>
  <c r="P12" i="28"/>
  <c r="Q16" i="28"/>
  <c r="S16" i="28"/>
  <c r="W16" i="28"/>
  <c r="U16" i="28"/>
  <c r="X15" i="28"/>
  <c r="V15" i="28"/>
  <c r="T15" i="28"/>
  <c r="R15" i="28"/>
  <c r="P15" i="28"/>
  <c r="Z15" i="28"/>
  <c r="Z18" i="28" s="1"/>
  <c r="X7" i="28"/>
  <c r="V7" i="28"/>
  <c r="T7" i="28"/>
  <c r="Q7" i="28"/>
  <c r="P7" i="28"/>
  <c r="I27" i="28"/>
  <c r="M27" i="26"/>
  <c r="M28" i="26" s="1"/>
  <c r="AC27" i="26"/>
  <c r="AC28" i="26" s="1"/>
  <c r="AE27" i="26"/>
  <c r="AE28" i="26" s="1"/>
  <c r="O27" i="26"/>
  <c r="O28" i="26" s="1"/>
  <c r="X23" i="26"/>
  <c r="R23" i="26"/>
  <c r="T23" i="26"/>
  <c r="AG18" i="26"/>
  <c r="V23" i="26"/>
  <c r="N23" i="26"/>
  <c r="K27" i="26"/>
  <c r="K28" i="26" s="1"/>
  <c r="J23" i="26"/>
  <c r="J27" i="26" s="1"/>
  <c r="J28" i="26" s="1"/>
  <c r="Z23" i="26"/>
  <c r="AA27" i="26"/>
  <c r="AA28" i="26" s="1"/>
  <c r="AD23" i="26"/>
  <c r="AD27" i="26" s="1"/>
  <c r="AD28" i="26" s="1"/>
  <c r="L23" i="26"/>
  <c r="L27" i="26" s="1"/>
  <c r="L28" i="26" s="1"/>
  <c r="AB23" i="26"/>
  <c r="P23" i="26"/>
  <c r="AF23" i="26"/>
  <c r="AF27" i="26" s="1"/>
  <c r="AF28" i="26" s="1"/>
  <c r="P10" i="26"/>
  <c r="R10" i="26"/>
  <c r="N10" i="26"/>
  <c r="P13" i="26"/>
  <c r="U13" i="26"/>
  <c r="S13" i="26"/>
  <c r="Q13" i="26"/>
  <c r="S14" i="26"/>
  <c r="W14" i="26"/>
  <c r="U14" i="26"/>
  <c r="Q14" i="26"/>
  <c r="W11" i="26"/>
  <c r="U11" i="26"/>
  <c r="Q11" i="26"/>
  <c r="S11" i="26"/>
  <c r="X15" i="26"/>
  <c r="V15" i="26"/>
  <c r="T15" i="26"/>
  <c r="R15" i="26"/>
  <c r="P15" i="26"/>
  <c r="Z15" i="26"/>
  <c r="Z18" i="26" s="1"/>
  <c r="T8" i="26"/>
  <c r="R8" i="26"/>
  <c r="P8" i="26"/>
  <c r="V8" i="26"/>
  <c r="X8" i="26"/>
  <c r="AB9" i="26"/>
  <c r="AB18" i="26" s="1"/>
  <c r="N9" i="26"/>
  <c r="Q9" i="26"/>
  <c r="V12" i="26"/>
  <c r="T12" i="26"/>
  <c r="R12" i="26"/>
  <c r="P12" i="26"/>
  <c r="Y12" i="26"/>
  <c r="Y18" i="26" s="1"/>
  <c r="Y27" i="26" s="1"/>
  <c r="Y28" i="26" s="1"/>
  <c r="Q16" i="26"/>
  <c r="W16" i="26"/>
  <c r="U16" i="26"/>
  <c r="S16" i="26"/>
  <c r="X7" i="26"/>
  <c r="V7" i="26"/>
  <c r="T7" i="26"/>
  <c r="Q7" i="26"/>
  <c r="P7" i="26"/>
  <c r="I27" i="26"/>
  <c r="M27" i="24"/>
  <c r="M28" i="24" s="1"/>
  <c r="AC27" i="24"/>
  <c r="AC28" i="24" s="1"/>
  <c r="AA27" i="24"/>
  <c r="AA28" i="24" s="1"/>
  <c r="AE27" i="24"/>
  <c r="AE28" i="24" s="1"/>
  <c r="V23" i="24"/>
  <c r="X23" i="24"/>
  <c r="L23" i="24"/>
  <c r="L27" i="24" s="1"/>
  <c r="L28" i="24" s="1"/>
  <c r="N23" i="24"/>
  <c r="AD23" i="24"/>
  <c r="AD27" i="24" s="1"/>
  <c r="AD28" i="24" s="1"/>
  <c r="AB23" i="24"/>
  <c r="P23" i="24"/>
  <c r="AF23" i="24"/>
  <c r="AF27" i="24" s="1"/>
  <c r="AF28" i="24" s="1"/>
  <c r="R23" i="24"/>
  <c r="I27" i="24"/>
  <c r="I28" i="24" s="1"/>
  <c r="T23" i="24"/>
  <c r="K27" i="24"/>
  <c r="K28" i="24" s="1"/>
  <c r="J23" i="24"/>
  <c r="J27" i="24" s="1"/>
  <c r="J28" i="24" s="1"/>
  <c r="Z23" i="24"/>
  <c r="AG18" i="24"/>
  <c r="O27" i="24"/>
  <c r="O28" i="24" s="1"/>
  <c r="V12" i="24"/>
  <c r="T12" i="24"/>
  <c r="R12" i="24"/>
  <c r="P12" i="24"/>
  <c r="Y12" i="24"/>
  <c r="X15" i="24"/>
  <c r="Z15" i="24"/>
  <c r="Z18" i="24" s="1"/>
  <c r="V15" i="24"/>
  <c r="T15" i="24"/>
  <c r="R15" i="24"/>
  <c r="P15" i="24"/>
  <c r="Q16" i="24"/>
  <c r="S16" i="24"/>
  <c r="W16" i="24"/>
  <c r="U16" i="24"/>
  <c r="T8" i="24"/>
  <c r="R8" i="24"/>
  <c r="R18" i="24" s="1"/>
  <c r="P8" i="24"/>
  <c r="V8" i="24"/>
  <c r="X8" i="24"/>
  <c r="N9" i="24"/>
  <c r="AB9" i="24"/>
  <c r="AB18" i="24" s="1"/>
  <c r="Q9" i="24"/>
  <c r="X7" i="24"/>
  <c r="V7" i="24"/>
  <c r="V18" i="24" s="1"/>
  <c r="T7" i="24"/>
  <c r="T18" i="24" s="1"/>
  <c r="Q7" i="24"/>
  <c r="P7" i="24"/>
  <c r="P13" i="24"/>
  <c r="U13" i="24"/>
  <c r="Q13" i="24"/>
  <c r="S13" i="24"/>
  <c r="Q11" i="24"/>
  <c r="W11" i="24"/>
  <c r="W18" i="24" s="1"/>
  <c r="U11" i="24"/>
  <c r="U18" i="24" s="1"/>
  <c r="S11" i="24"/>
  <c r="N10" i="24"/>
  <c r="Q14" i="24"/>
  <c r="S14" i="24"/>
  <c r="R10" i="24"/>
  <c r="U14" i="24"/>
  <c r="Y18" i="24" l="1"/>
  <c r="Y27" i="24" s="1"/>
  <c r="Y28" i="24" s="1"/>
  <c r="P18" i="24"/>
  <c r="P27" i="24" s="1"/>
  <c r="P28" i="24" s="1"/>
  <c r="Q18" i="24"/>
  <c r="S18" i="24"/>
  <c r="X18" i="24"/>
  <c r="X27" i="24" s="1"/>
  <c r="X28" i="24" s="1"/>
  <c r="N18" i="24"/>
  <c r="Y27" i="29"/>
  <c r="Y28" i="29" s="1"/>
  <c r="Y18" i="29"/>
  <c r="P18" i="29"/>
  <c r="T18" i="29"/>
  <c r="T27" i="29" s="1"/>
  <c r="T28" i="29" s="1"/>
  <c r="V18" i="29"/>
  <c r="V27" i="29" s="1"/>
  <c r="V28" i="29" s="1"/>
  <c r="S18" i="29"/>
  <c r="S27" i="29" s="1"/>
  <c r="S28" i="29" s="1"/>
  <c r="X18" i="29"/>
  <c r="X27" i="29" s="1"/>
  <c r="X28" i="29" s="1"/>
  <c r="U18" i="29"/>
  <c r="U27" i="29" s="1"/>
  <c r="U28" i="29" s="1"/>
  <c r="N27" i="57"/>
  <c r="AH18" i="57"/>
  <c r="N27" i="56"/>
  <c r="AH18" i="56"/>
  <c r="N27" i="55"/>
  <c r="AH18" i="55"/>
  <c r="N27" i="54"/>
  <c r="AH18" i="54"/>
  <c r="N27" i="53"/>
  <c r="AH18" i="53"/>
  <c r="N27" i="52"/>
  <c r="AH18" i="52"/>
  <c r="N27" i="51"/>
  <c r="AH18" i="51"/>
  <c r="N27" i="50"/>
  <c r="AH18" i="50"/>
  <c r="N27" i="49"/>
  <c r="AH18" i="49"/>
  <c r="N27" i="47"/>
  <c r="AH18" i="47"/>
  <c r="N27" i="46"/>
  <c r="AH18" i="46"/>
  <c r="Z27" i="45"/>
  <c r="Z28" i="45" s="1"/>
  <c r="AB27" i="45"/>
  <c r="AB28" i="45" s="1"/>
  <c r="W18" i="45"/>
  <c r="W27" i="45" s="1"/>
  <c r="W28" i="45" s="1"/>
  <c r="AH12" i="45"/>
  <c r="AH11" i="45"/>
  <c r="I28" i="45"/>
  <c r="P18" i="45"/>
  <c r="P27" i="45" s="1"/>
  <c r="P28" i="45" s="1"/>
  <c r="AH7" i="45"/>
  <c r="S18" i="45"/>
  <c r="S27" i="45" s="1"/>
  <c r="S28" i="45" s="1"/>
  <c r="Q18" i="45"/>
  <c r="Q27" i="45" s="1"/>
  <c r="Q28" i="45" s="1"/>
  <c r="AH15" i="45"/>
  <c r="AH13" i="45"/>
  <c r="N18" i="45"/>
  <c r="AH9" i="45"/>
  <c r="T18" i="45"/>
  <c r="T27" i="45" s="1"/>
  <c r="T28" i="45" s="1"/>
  <c r="AH8" i="45"/>
  <c r="V18" i="45"/>
  <c r="V27" i="45" s="1"/>
  <c r="V28" i="45" s="1"/>
  <c r="R18" i="45"/>
  <c r="R27" i="45" s="1"/>
  <c r="R28" i="45" s="1"/>
  <c r="AH16" i="45"/>
  <c r="X18" i="45"/>
  <c r="X27" i="45" s="1"/>
  <c r="X28" i="45" s="1"/>
  <c r="U18" i="45"/>
  <c r="U27" i="45" s="1"/>
  <c r="U28" i="45" s="1"/>
  <c r="AH14" i="45"/>
  <c r="AH10" i="45"/>
  <c r="Z27" i="44"/>
  <c r="Z28" i="44" s="1"/>
  <c r="AB27" i="44"/>
  <c r="AB28" i="44" s="1"/>
  <c r="AH11" i="44"/>
  <c r="AH10" i="44"/>
  <c r="AH8" i="44"/>
  <c r="I28" i="44"/>
  <c r="R18" i="44"/>
  <c r="R27" i="44" s="1"/>
  <c r="R28" i="44" s="1"/>
  <c r="P18" i="44"/>
  <c r="P27" i="44" s="1"/>
  <c r="P28" i="44" s="1"/>
  <c r="AH7" i="44"/>
  <c r="AH16" i="44"/>
  <c r="AH9" i="44"/>
  <c r="N18" i="44"/>
  <c r="S18" i="44"/>
  <c r="S27" i="44" s="1"/>
  <c r="S28" i="44" s="1"/>
  <c r="Q18" i="44"/>
  <c r="Q27" i="44" s="1"/>
  <c r="Q28" i="44" s="1"/>
  <c r="AH15" i="44"/>
  <c r="U18" i="44"/>
  <c r="U27" i="44" s="1"/>
  <c r="U28" i="44" s="1"/>
  <c r="AH14" i="44"/>
  <c r="T18" i="44"/>
  <c r="T27" i="44" s="1"/>
  <c r="T28" i="44" s="1"/>
  <c r="AH12" i="44"/>
  <c r="W18" i="44"/>
  <c r="W27" i="44" s="1"/>
  <c r="W28" i="44" s="1"/>
  <c r="V18" i="44"/>
  <c r="V27" i="44" s="1"/>
  <c r="V28" i="44" s="1"/>
  <c r="AH13" i="44"/>
  <c r="X18" i="44"/>
  <c r="X27" i="44" s="1"/>
  <c r="X28" i="44" s="1"/>
  <c r="AB27" i="40"/>
  <c r="AB28" i="40" s="1"/>
  <c r="Z27" i="40"/>
  <c r="Z28" i="40" s="1"/>
  <c r="AB27" i="38"/>
  <c r="AB28" i="38" s="1"/>
  <c r="AH12" i="40"/>
  <c r="Z27" i="39"/>
  <c r="Z28" i="39" s="1"/>
  <c r="AH11" i="40"/>
  <c r="Q18" i="40"/>
  <c r="Q27" i="40" s="1"/>
  <c r="Q28" i="40" s="1"/>
  <c r="AH13" i="40"/>
  <c r="T18" i="40"/>
  <c r="T27" i="40" s="1"/>
  <c r="T28" i="40" s="1"/>
  <c r="S18" i="40"/>
  <c r="S27" i="40" s="1"/>
  <c r="S28" i="40" s="1"/>
  <c r="AH16" i="40"/>
  <c r="V18" i="40"/>
  <c r="V27" i="40" s="1"/>
  <c r="V28" i="40" s="1"/>
  <c r="U18" i="40"/>
  <c r="U27" i="40" s="1"/>
  <c r="U28" i="40" s="1"/>
  <c r="AH8" i="40"/>
  <c r="AH10" i="40"/>
  <c r="X18" i="40"/>
  <c r="X27" i="40" s="1"/>
  <c r="X28" i="40" s="1"/>
  <c r="W18" i="40"/>
  <c r="W27" i="40" s="1"/>
  <c r="W28" i="40" s="1"/>
  <c r="R18" i="40"/>
  <c r="R27" i="40" s="1"/>
  <c r="R28" i="40" s="1"/>
  <c r="AH14" i="40"/>
  <c r="I28" i="40"/>
  <c r="AH9" i="40"/>
  <c r="N18" i="40"/>
  <c r="AH15" i="40"/>
  <c r="AH7" i="40"/>
  <c r="P18" i="40"/>
  <c r="P27" i="40" s="1"/>
  <c r="P28" i="40" s="1"/>
  <c r="V18" i="39"/>
  <c r="V27" i="39" s="1"/>
  <c r="V28" i="39" s="1"/>
  <c r="AB27" i="39"/>
  <c r="AB28" i="39" s="1"/>
  <c r="S18" i="39"/>
  <c r="S27" i="39" s="1"/>
  <c r="S28" i="39" s="1"/>
  <c r="AH11" i="39"/>
  <c r="P18" i="39"/>
  <c r="P27" i="39" s="1"/>
  <c r="P28" i="39" s="1"/>
  <c r="AH7" i="39"/>
  <c r="AH16" i="39"/>
  <c r="AH9" i="39"/>
  <c r="N18" i="39"/>
  <c r="Q18" i="39"/>
  <c r="Q27" i="39" s="1"/>
  <c r="Q28" i="39" s="1"/>
  <c r="U18" i="39"/>
  <c r="U27" i="39" s="1"/>
  <c r="U28" i="39" s="1"/>
  <c r="T18" i="39"/>
  <c r="T27" i="39" s="1"/>
  <c r="T28" i="39" s="1"/>
  <c r="AH12" i="39"/>
  <c r="AH15" i="39"/>
  <c r="W18" i="39"/>
  <c r="W27" i="39" s="1"/>
  <c r="W28" i="39" s="1"/>
  <c r="AH8" i="39"/>
  <c r="R18" i="39"/>
  <c r="R27" i="39" s="1"/>
  <c r="R28" i="39" s="1"/>
  <c r="I28" i="39"/>
  <c r="AH13" i="39"/>
  <c r="X18" i="39"/>
  <c r="X27" i="39" s="1"/>
  <c r="X28" i="39" s="1"/>
  <c r="AH14" i="39"/>
  <c r="AH10" i="39"/>
  <c r="Z27" i="38"/>
  <c r="Z28" i="38" s="1"/>
  <c r="AH13" i="38"/>
  <c r="AH8" i="38"/>
  <c r="Q18" i="38"/>
  <c r="Q27" i="38" s="1"/>
  <c r="Q28" i="38" s="1"/>
  <c r="X18" i="38"/>
  <c r="X27" i="38" s="1"/>
  <c r="X28" i="38" s="1"/>
  <c r="AH10" i="38"/>
  <c r="AH10" i="37"/>
  <c r="AH11" i="38"/>
  <c r="P18" i="38"/>
  <c r="P27" i="38" s="1"/>
  <c r="P28" i="38" s="1"/>
  <c r="AH7" i="38"/>
  <c r="AH16" i="38"/>
  <c r="AH9" i="38"/>
  <c r="N18" i="38"/>
  <c r="S18" i="38"/>
  <c r="S27" i="38" s="1"/>
  <c r="S28" i="38" s="1"/>
  <c r="I28" i="38"/>
  <c r="U18" i="38"/>
  <c r="U27" i="38" s="1"/>
  <c r="U28" i="38" s="1"/>
  <c r="R18" i="38"/>
  <c r="R27" i="38" s="1"/>
  <c r="R28" i="38" s="1"/>
  <c r="T18" i="38"/>
  <c r="T27" i="38" s="1"/>
  <c r="T28" i="38" s="1"/>
  <c r="AH12" i="38"/>
  <c r="AH15" i="38"/>
  <c r="W18" i="38"/>
  <c r="W27" i="38" s="1"/>
  <c r="W28" i="38" s="1"/>
  <c r="V18" i="38"/>
  <c r="V27" i="38" s="1"/>
  <c r="V28" i="38" s="1"/>
  <c r="AH14" i="38"/>
  <c r="Z27" i="37"/>
  <c r="Z28" i="37" s="1"/>
  <c r="AB27" i="37"/>
  <c r="AB28" i="37" s="1"/>
  <c r="AH16" i="37"/>
  <c r="V18" i="37"/>
  <c r="V27" i="37" s="1"/>
  <c r="V28" i="37" s="1"/>
  <c r="AH13" i="37"/>
  <c r="X18" i="37"/>
  <c r="X27" i="37" s="1"/>
  <c r="X28" i="37" s="1"/>
  <c r="S18" i="37"/>
  <c r="S27" i="37" s="1"/>
  <c r="S28" i="37" s="1"/>
  <c r="I28" i="37"/>
  <c r="U18" i="37"/>
  <c r="U27" i="37" s="1"/>
  <c r="U28" i="37" s="1"/>
  <c r="AH15" i="37"/>
  <c r="W18" i="37"/>
  <c r="W27" i="37" s="1"/>
  <c r="W28" i="37" s="1"/>
  <c r="AH9" i="37"/>
  <c r="N18" i="37"/>
  <c r="P18" i="37"/>
  <c r="P27" i="37" s="1"/>
  <c r="P28" i="37" s="1"/>
  <c r="AH7" i="37"/>
  <c r="Q18" i="37"/>
  <c r="Q27" i="37" s="1"/>
  <c r="Q28" i="37" s="1"/>
  <c r="AH14" i="37"/>
  <c r="AH8" i="37"/>
  <c r="T18" i="37"/>
  <c r="T27" i="37" s="1"/>
  <c r="T28" i="37" s="1"/>
  <c r="AH12" i="37"/>
  <c r="R18" i="37"/>
  <c r="R27" i="37" s="1"/>
  <c r="R28" i="37" s="1"/>
  <c r="AH11" i="37"/>
  <c r="V18" i="35"/>
  <c r="V27" i="35" s="1"/>
  <c r="V28" i="35" s="1"/>
  <c r="AB27" i="35"/>
  <c r="AB28" i="35" s="1"/>
  <c r="AH14" i="35"/>
  <c r="Z27" i="35"/>
  <c r="Z28" i="35" s="1"/>
  <c r="S18" i="35"/>
  <c r="S27" i="35" s="1"/>
  <c r="S28" i="35" s="1"/>
  <c r="Q18" i="35"/>
  <c r="Q27" i="35" s="1"/>
  <c r="Q28" i="35" s="1"/>
  <c r="AH11" i="35"/>
  <c r="AH13" i="35"/>
  <c r="T18" i="35"/>
  <c r="T27" i="35" s="1"/>
  <c r="T28" i="35" s="1"/>
  <c r="U18" i="35"/>
  <c r="U27" i="35" s="1"/>
  <c r="U28" i="35" s="1"/>
  <c r="X18" i="35"/>
  <c r="X27" i="35" s="1"/>
  <c r="X28" i="35" s="1"/>
  <c r="I28" i="35"/>
  <c r="W18" i="35"/>
  <c r="W27" i="35" s="1"/>
  <c r="W28" i="35" s="1"/>
  <c r="AH8" i="35"/>
  <c r="AH9" i="35"/>
  <c r="N18" i="35"/>
  <c r="R18" i="35"/>
  <c r="R27" i="35" s="1"/>
  <c r="R28" i="35" s="1"/>
  <c r="AH16" i="35"/>
  <c r="AH15" i="35"/>
  <c r="AH12" i="35"/>
  <c r="AH10" i="35"/>
  <c r="AH7" i="35"/>
  <c r="P18" i="35"/>
  <c r="P27" i="35" s="1"/>
  <c r="P28" i="35" s="1"/>
  <c r="AB27" i="36"/>
  <c r="AB28" i="36" s="1"/>
  <c r="Z27" i="36"/>
  <c r="Z28" i="36" s="1"/>
  <c r="T18" i="36"/>
  <c r="T27" i="36" s="1"/>
  <c r="T28" i="36" s="1"/>
  <c r="W18" i="36"/>
  <c r="W27" i="36" s="1"/>
  <c r="W28" i="36" s="1"/>
  <c r="R18" i="36"/>
  <c r="R27" i="36" s="1"/>
  <c r="R28" i="36" s="1"/>
  <c r="AH14" i="36"/>
  <c r="V18" i="36"/>
  <c r="V27" i="36" s="1"/>
  <c r="V28" i="36" s="1"/>
  <c r="AH8" i="36"/>
  <c r="X18" i="36"/>
  <c r="X27" i="36" s="1"/>
  <c r="X28" i="36" s="1"/>
  <c r="I28" i="36"/>
  <c r="AH13" i="36"/>
  <c r="AH9" i="36"/>
  <c r="N18" i="36"/>
  <c r="AH11" i="36"/>
  <c r="AH10" i="36"/>
  <c r="P18" i="36"/>
  <c r="P27" i="36" s="1"/>
  <c r="P28" i="36" s="1"/>
  <c r="AH7" i="36"/>
  <c r="AH16" i="36"/>
  <c r="S18" i="36"/>
  <c r="S27" i="36" s="1"/>
  <c r="S28" i="36" s="1"/>
  <c r="Q18" i="36"/>
  <c r="Q27" i="36" s="1"/>
  <c r="Q28" i="36" s="1"/>
  <c r="U18" i="36"/>
  <c r="U27" i="36" s="1"/>
  <c r="U28" i="36" s="1"/>
  <c r="AH12" i="36"/>
  <c r="AH15" i="36"/>
  <c r="AH14" i="34"/>
  <c r="AB27" i="34"/>
  <c r="AB28" i="34" s="1"/>
  <c r="Z27" i="34"/>
  <c r="Z28" i="34" s="1"/>
  <c r="AH10" i="34"/>
  <c r="X18" i="34"/>
  <c r="X27" i="34" s="1"/>
  <c r="X28" i="34" s="1"/>
  <c r="AH12" i="34"/>
  <c r="AH16" i="34"/>
  <c r="AH8" i="34"/>
  <c r="AH15" i="34"/>
  <c r="R18" i="34"/>
  <c r="R27" i="34" s="1"/>
  <c r="R28" i="34" s="1"/>
  <c r="Q18" i="34"/>
  <c r="Q27" i="34" s="1"/>
  <c r="Q28" i="34" s="1"/>
  <c r="AH13" i="34"/>
  <c r="AH11" i="34"/>
  <c r="T18" i="34"/>
  <c r="T27" i="34" s="1"/>
  <c r="T28" i="34" s="1"/>
  <c r="S18" i="34"/>
  <c r="S27" i="34" s="1"/>
  <c r="S28" i="34" s="1"/>
  <c r="P18" i="34"/>
  <c r="P27" i="34" s="1"/>
  <c r="P28" i="34" s="1"/>
  <c r="AH7" i="34"/>
  <c r="AH9" i="34"/>
  <c r="N18" i="34"/>
  <c r="U18" i="34"/>
  <c r="U27" i="34" s="1"/>
  <c r="U28" i="34" s="1"/>
  <c r="V18" i="34"/>
  <c r="V27" i="34" s="1"/>
  <c r="V28" i="34" s="1"/>
  <c r="W18" i="34"/>
  <c r="W27" i="34" s="1"/>
  <c r="W28" i="34" s="1"/>
  <c r="AB27" i="32"/>
  <c r="AB28" i="32" s="1"/>
  <c r="Z27" i="32"/>
  <c r="Z28" i="32" s="1"/>
  <c r="W18" i="32"/>
  <c r="W27" i="32" s="1"/>
  <c r="W28" i="32" s="1"/>
  <c r="R18" i="32"/>
  <c r="R27" i="32" s="1"/>
  <c r="R28" i="32" s="1"/>
  <c r="AH13" i="32"/>
  <c r="X18" i="32"/>
  <c r="X27" i="32" s="1"/>
  <c r="X28" i="32" s="1"/>
  <c r="AH10" i="32"/>
  <c r="I28" i="32"/>
  <c r="AH11" i="32"/>
  <c r="P18" i="32"/>
  <c r="P27" i="32" s="1"/>
  <c r="P28" i="32" s="1"/>
  <c r="AH7" i="32"/>
  <c r="AH16" i="32"/>
  <c r="AH9" i="32"/>
  <c r="N18" i="32"/>
  <c r="S18" i="32"/>
  <c r="S27" i="32" s="1"/>
  <c r="S28" i="32" s="1"/>
  <c r="Q18" i="32"/>
  <c r="Q27" i="32" s="1"/>
  <c r="Q28" i="32" s="1"/>
  <c r="U18" i="32"/>
  <c r="U27" i="32" s="1"/>
  <c r="U28" i="32" s="1"/>
  <c r="AH8" i="32"/>
  <c r="T18" i="32"/>
  <c r="T27" i="32" s="1"/>
  <c r="T28" i="32" s="1"/>
  <c r="AH12" i="32"/>
  <c r="AH15" i="32"/>
  <c r="V18" i="32"/>
  <c r="V27" i="32" s="1"/>
  <c r="V28" i="32" s="1"/>
  <c r="AH14" i="32"/>
  <c r="AB27" i="30"/>
  <c r="AB28" i="30" s="1"/>
  <c r="AB27" i="29"/>
  <c r="AB28" i="29" s="1"/>
  <c r="Z27" i="30"/>
  <c r="Z28" i="30" s="1"/>
  <c r="AB27" i="28"/>
  <c r="AB28" i="28" s="1"/>
  <c r="Q18" i="30"/>
  <c r="Q27" i="30" s="1"/>
  <c r="Q28" i="30" s="1"/>
  <c r="V18" i="30"/>
  <c r="V27" i="30" s="1"/>
  <c r="V28" i="30" s="1"/>
  <c r="AH14" i="30"/>
  <c r="X18" i="30"/>
  <c r="X27" i="30" s="1"/>
  <c r="X28" i="30" s="1"/>
  <c r="AH10" i="30"/>
  <c r="AH13" i="30"/>
  <c r="I28" i="30"/>
  <c r="AH16" i="30"/>
  <c r="AH12" i="30"/>
  <c r="AH11" i="30"/>
  <c r="P18" i="30"/>
  <c r="P27" i="30" s="1"/>
  <c r="P28" i="30" s="1"/>
  <c r="AH7" i="30"/>
  <c r="AH9" i="30"/>
  <c r="N18" i="30"/>
  <c r="S18" i="30"/>
  <c r="S27" i="30" s="1"/>
  <c r="S28" i="30" s="1"/>
  <c r="AH8" i="30"/>
  <c r="U18" i="30"/>
  <c r="U27" i="30" s="1"/>
  <c r="U28" i="30" s="1"/>
  <c r="R18" i="30"/>
  <c r="R27" i="30" s="1"/>
  <c r="R28" i="30" s="1"/>
  <c r="T18" i="30"/>
  <c r="T27" i="30" s="1"/>
  <c r="T28" i="30" s="1"/>
  <c r="AH15" i="30"/>
  <c r="W18" i="30"/>
  <c r="W27" i="30" s="1"/>
  <c r="W28" i="30" s="1"/>
  <c r="Z27" i="29"/>
  <c r="Z28" i="29" s="1"/>
  <c r="AH12" i="29"/>
  <c r="AH10" i="29"/>
  <c r="AH11" i="29"/>
  <c r="Z27" i="28"/>
  <c r="Z28" i="28" s="1"/>
  <c r="Q27" i="29"/>
  <c r="Q28" i="29" s="1"/>
  <c r="P27" i="29"/>
  <c r="P28" i="29" s="1"/>
  <c r="AH7" i="29"/>
  <c r="AH15" i="29"/>
  <c r="I28" i="29"/>
  <c r="W27" i="29"/>
  <c r="W28" i="29" s="1"/>
  <c r="AH16" i="29"/>
  <c r="AH8" i="29"/>
  <c r="R27" i="29"/>
  <c r="R28" i="29" s="1"/>
  <c r="AH14" i="29"/>
  <c r="AH13" i="29"/>
  <c r="AH9" i="29"/>
  <c r="AH16" i="28"/>
  <c r="R18" i="28"/>
  <c r="R27" i="28" s="1"/>
  <c r="R28" i="28" s="1"/>
  <c r="V18" i="28"/>
  <c r="V27" i="28" s="1"/>
  <c r="V28" i="28" s="1"/>
  <c r="T18" i="28"/>
  <c r="T27" i="28" s="1"/>
  <c r="T28" i="28" s="1"/>
  <c r="AH13" i="28"/>
  <c r="S18" i="28"/>
  <c r="S27" i="28" s="1"/>
  <c r="S28" i="28" s="1"/>
  <c r="X18" i="28"/>
  <c r="X27" i="28" s="1"/>
  <c r="X28" i="28" s="1"/>
  <c r="AH9" i="28"/>
  <c r="N18" i="28"/>
  <c r="U18" i="28"/>
  <c r="U27" i="28" s="1"/>
  <c r="U28" i="28" s="1"/>
  <c r="AH8" i="28"/>
  <c r="AH15" i="28"/>
  <c r="W18" i="28"/>
  <c r="W27" i="28" s="1"/>
  <c r="W28" i="28" s="1"/>
  <c r="AH14" i="28"/>
  <c r="P18" i="28"/>
  <c r="P27" i="28" s="1"/>
  <c r="P28" i="28" s="1"/>
  <c r="AH7" i="28"/>
  <c r="I28" i="28"/>
  <c r="AH12" i="28"/>
  <c r="Q18" i="28"/>
  <c r="Q27" i="28" s="1"/>
  <c r="Q28" i="28" s="1"/>
  <c r="AH10" i="28"/>
  <c r="AH11" i="28"/>
  <c r="AB27" i="26"/>
  <c r="AB28" i="26" s="1"/>
  <c r="Z27" i="26"/>
  <c r="Z28" i="26" s="1"/>
  <c r="AH11" i="26"/>
  <c r="X18" i="26"/>
  <c r="X27" i="26" s="1"/>
  <c r="X28" i="26" s="1"/>
  <c r="R18" i="26"/>
  <c r="R27" i="26" s="1"/>
  <c r="R28" i="26" s="1"/>
  <c r="I28" i="26"/>
  <c r="P18" i="26"/>
  <c r="P27" i="26" s="1"/>
  <c r="P28" i="26" s="1"/>
  <c r="AH7" i="26"/>
  <c r="AH16" i="26"/>
  <c r="W18" i="26"/>
  <c r="W27" i="26" s="1"/>
  <c r="W28" i="26" s="1"/>
  <c r="AH9" i="26"/>
  <c r="N18" i="26"/>
  <c r="Q18" i="26"/>
  <c r="Q27" i="26" s="1"/>
  <c r="Q28" i="26" s="1"/>
  <c r="AH14" i="26"/>
  <c r="U18" i="26"/>
  <c r="U27" i="26" s="1"/>
  <c r="U28" i="26" s="1"/>
  <c r="T18" i="26"/>
  <c r="T27" i="26" s="1"/>
  <c r="T28" i="26" s="1"/>
  <c r="AH12" i="26"/>
  <c r="AH13" i="26"/>
  <c r="AH15" i="26"/>
  <c r="V18" i="26"/>
  <c r="V27" i="26" s="1"/>
  <c r="V28" i="26" s="1"/>
  <c r="AH8" i="26"/>
  <c r="AH10" i="26"/>
  <c r="S18" i="26"/>
  <c r="S27" i="26" s="1"/>
  <c r="S28" i="26" s="1"/>
  <c r="AB27" i="24"/>
  <c r="AB28" i="24" s="1"/>
  <c r="AH10" i="24"/>
  <c r="R27" i="24"/>
  <c r="R28" i="24" s="1"/>
  <c r="AH14" i="24"/>
  <c r="Z27" i="24"/>
  <c r="Z28" i="24" s="1"/>
  <c r="S27" i="24"/>
  <c r="S28" i="24" s="1"/>
  <c r="U27" i="24"/>
  <c r="U28" i="24" s="1"/>
  <c r="AH13" i="24"/>
  <c r="AH9" i="24"/>
  <c r="W27" i="24"/>
  <c r="W28" i="24" s="1"/>
  <c r="AH7" i="24"/>
  <c r="AH16" i="24"/>
  <c r="AH12" i="24"/>
  <c r="AH11" i="24"/>
  <c r="Q27" i="24"/>
  <c r="Q28" i="24" s="1"/>
  <c r="AH15" i="24"/>
  <c r="T27" i="24"/>
  <c r="T28" i="24" s="1"/>
  <c r="AH8" i="24"/>
  <c r="V27" i="24"/>
  <c r="V28" i="24" s="1"/>
  <c r="N28" i="57" l="1"/>
  <c r="AH27" i="57"/>
  <c r="N28" i="56"/>
  <c r="AH27" i="56"/>
  <c r="N28" i="55"/>
  <c r="AH27" i="55"/>
  <c r="N28" i="54"/>
  <c r="AH27" i="54"/>
  <c r="N28" i="53"/>
  <c r="AH27" i="53"/>
  <c r="N28" i="52"/>
  <c r="AH27" i="52"/>
  <c r="N28" i="51"/>
  <c r="AH27" i="51"/>
  <c r="N28" i="50"/>
  <c r="AH27" i="50"/>
  <c r="N28" i="49"/>
  <c r="AH27" i="49"/>
  <c r="N28" i="47"/>
  <c r="AH27" i="47"/>
  <c r="N28" i="46"/>
  <c r="AH27" i="46"/>
  <c r="N27" i="45"/>
  <c r="AH18" i="45"/>
  <c r="N27" i="44"/>
  <c r="AH18" i="44"/>
  <c r="N27" i="40"/>
  <c r="AH18" i="40"/>
  <c r="N27" i="39"/>
  <c r="AH18" i="39"/>
  <c r="N27" i="38"/>
  <c r="AH18" i="38"/>
  <c r="N27" i="37"/>
  <c r="AH18" i="37"/>
  <c r="N27" i="35"/>
  <c r="AH18" i="35"/>
  <c r="N27" i="36"/>
  <c r="AH18" i="36"/>
  <c r="N27" i="34"/>
  <c r="AH18" i="34"/>
  <c r="N27" i="32"/>
  <c r="AH18" i="32"/>
  <c r="N27" i="30"/>
  <c r="AH18" i="30"/>
  <c r="N27" i="29"/>
  <c r="AH18" i="29"/>
  <c r="N27" i="28"/>
  <c r="AH18" i="28"/>
  <c r="N27" i="26"/>
  <c r="AH18" i="26"/>
  <c r="N27" i="24"/>
  <c r="AH18" i="24"/>
  <c r="N28" i="45" l="1"/>
  <c r="AH27" i="45"/>
  <c r="N28" i="44"/>
  <c r="AH27" i="44"/>
  <c r="N28" i="40"/>
  <c r="AH27" i="40"/>
  <c r="N28" i="39"/>
  <c r="AH27" i="39"/>
  <c r="N28" i="38"/>
  <c r="AH27" i="38"/>
  <c r="N28" i="37"/>
  <c r="AH27" i="37"/>
  <c r="N28" i="35"/>
  <c r="AH27" i="35"/>
  <c r="N28" i="36"/>
  <c r="AH27" i="36"/>
  <c r="N28" i="34"/>
  <c r="AH27" i="34"/>
  <c r="N28" i="32"/>
  <c r="AH27" i="32"/>
  <c r="N28" i="30"/>
  <c r="AH27" i="30"/>
  <c r="N28" i="29"/>
  <c r="AH27" i="29"/>
  <c r="N28" i="28"/>
  <c r="AH27" i="28"/>
  <c r="N28" i="26"/>
  <c r="AH27" i="26"/>
  <c r="N28" i="24"/>
  <c r="AH27" i="24"/>
</calcChain>
</file>

<file path=xl/sharedStrings.xml><?xml version="1.0" encoding="utf-8"?>
<sst xmlns="http://schemas.openxmlformats.org/spreadsheetml/2006/main" count="1976" uniqueCount="94">
  <si>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</si>
  <si>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</si>
  <si>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</si>
  <si>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</si>
  <si>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</si>
  <si>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</si>
  <si>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</si>
  <si>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</si>
  <si>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</si>
  <si>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</si>
  <si>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</si>
  <si>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</si>
  <si>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</si>
  <si>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</si>
  <si>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</si>
  <si>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</si>
  <si>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</si>
  <si>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</si>
  <si>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</si>
  <si>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</si>
  <si>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</si>
  <si>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</si>
  <si>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</si>
  <si>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</si>
  <si>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</si>
  <si>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</si>
  <si>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</si>
  <si>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</si>
  <si>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</si>
  <si>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</si>
  <si>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</si>
  <si>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</si>
  <si>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</si>
  <si>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</si>
  <si>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</si>
  <si>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</si>
  <si>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</si>
  <si>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</si>
  <si>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</si>
  <si>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</si>
  <si>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</si>
  <si>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</si>
  <si>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</si>
  <si>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</si>
  <si>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</si>
  <si>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აღმაშენებლის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</si>
  <si>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ვაზიანის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</si>
  <si>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გიორგის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</si>
  <si>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ხრამ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</si>
  <si>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იბერიის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</si>
  <si>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ახალი სადახლოს მაგ.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</si>
  <si>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ბარათანთ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</si>
  <si>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დებედას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</si>
  <si>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გამარჯვების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</si>
  <si>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მუღანლო-ლეჟბადინის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</si>
  <si>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ქეშალოს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</si>
  <si>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ნინოს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</si>
  <si>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მეგობრობის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</si>
  <si>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9 აპრილის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</si>
  <si>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ლეჟბადინის სატ. სადგურის სარწყავი სისტემით.</t>
    </r>
  </si>
  <si>
    <t>ბოსტნები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</si>
  <si>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</si>
  <si>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</si>
  <si>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</si>
  <si>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</si>
  <si>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</si>
  <si>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</si>
  <si>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ხრამის ს.ს.</t>
  </si>
  <si>
    <t>ხრამის მაგისტრალური არხი</t>
  </si>
  <si>
    <t>წერეთლის არხი</t>
  </si>
  <si>
    <t>პატარას არხი</t>
  </si>
  <si>
    <t>ვახუშტის არხი</t>
  </si>
  <si>
    <t>აღმაშენებლი-თამარისის არხი</t>
  </si>
  <si>
    <t>ვაზიანის არხი</t>
  </si>
  <si>
    <t>წმინდა გიორგის არხი</t>
  </si>
  <si>
    <t>იბერიის არხი</t>
  </si>
  <si>
    <t>ახალი სადახლოს არხი</t>
  </si>
  <si>
    <t>ცისკრის არხი</t>
  </si>
  <si>
    <t>ბარათაანთ არხი</t>
  </si>
  <si>
    <t>დებედას არხი</t>
  </si>
  <si>
    <t>წმინდა ნინოს არხი</t>
  </si>
  <si>
    <t>მეგობრობის არხი</t>
  </si>
  <si>
    <t>მთის არხი</t>
  </si>
  <si>
    <t>9 აპრილის არხი</t>
  </si>
  <si>
    <t>თამარისის არხი</t>
  </si>
  <si>
    <t>გამარჯვების არხი</t>
  </si>
  <si>
    <t>ბოლო არხი</t>
  </si>
  <si>
    <t>ბაგრატის არხი</t>
  </si>
  <si>
    <t>ძველი სადახლოს არხი</t>
  </si>
  <si>
    <t>წისქვილის არხი</t>
  </si>
  <si>
    <t>ლეჟბადინის მექანიკური სატუმბი სადგური</t>
  </si>
  <si>
    <t>ლეჟბადინ მუღალნოს მექანიკური სატუმბი სადგური</t>
  </si>
  <si>
    <t>ქეშალოს მექანიკური სატუმბი სადგური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</si>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</sst>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11"/>
      <color indexed="8"/>
      <name val="Sylfaen"/>
      <family val="1"/>
    </font>
    <font>
      <b/>
      <sz val="12"/>
      <color indexed="8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0" fontId="0" fillId="0" borderId="43" xfId="0" applyBorder="1"/>
    <xf numFmtId="0" fontId="1" fillId="2" borderId="3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2CD7-8F37-4CBA-A52D-39B4236A9E28}">
  <sheetPr>
    <tabColor rgb="FFFF0000"/>
  </sheetPr>
  <dimension ref="A1:AH28"/>
  <sheetViews>
    <sheetView tabSelected="1" zoomScale="55" zoomScaleNormal="55" zoomScaleSheetLayoutView="50" workbookViewId="0">
      <selection activeCell="O23" sqref="O2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4.7109375" style="2" customWidth="1"/>
    <col min="13" max="13" width="14.7109375" style="1" customWidth="1"/>
    <col min="14" max="14" width="14.7109375" style="1" bestFit="1" customWidth="1"/>
    <col min="15" max="15" width="11.140625" style="1" bestFit="1" customWidth="1"/>
    <col min="16" max="16" width="15.85546875" style="1" bestFit="1" customWidth="1"/>
    <col min="17" max="18" width="15.42578125" style="1" bestFit="1" customWidth="1"/>
    <col min="19" max="19" width="14.42578125" style="1" bestFit="1" customWidth="1"/>
    <col min="20" max="20" width="16.5703125" style="1" bestFit="1" customWidth="1"/>
    <col min="21" max="21" width="14.42578125" style="1" bestFit="1" customWidth="1"/>
    <col min="22" max="22" width="16.5703125" style="1" bestFit="1" customWidth="1"/>
    <col min="23" max="24" width="14.7109375" style="1" bestFit="1" customWidth="1"/>
    <col min="25" max="25" width="16.5703125" style="1" bestFit="1" customWidth="1"/>
    <col min="26" max="26" width="14.7109375" style="1" bestFit="1" customWidth="1"/>
    <col min="27" max="28" width="11.140625" style="1" bestFit="1" customWidth="1"/>
    <col min="29" max="32" width="15.5703125" style="1" customWidth="1"/>
    <col min="33" max="33" width="13.710937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100" t="s">
        <v>67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86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80">
        <f>D7/15</f>
        <v>0.95293209876543206</v>
      </c>
      <c r="F7" s="87">
        <v>31.28</v>
      </c>
      <c r="G7" s="83">
        <f>E7*F7</f>
        <v>29.807716049382716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41206.186666666668</v>
      </c>
      <c r="Q7" s="39">
        <f>G7*15*86.4</f>
        <v>38630.800000000003</v>
      </c>
      <c r="R7" s="38"/>
      <c r="S7" s="40"/>
      <c r="T7" s="41">
        <f>G7*16*86.4</f>
        <v>41206.186666666668</v>
      </c>
      <c r="U7" s="40"/>
      <c r="V7" s="41">
        <f>G7*16*86.4</f>
        <v>41206.186666666668</v>
      </c>
      <c r="W7" s="40"/>
      <c r="X7" s="41">
        <f>G7*16*86.4</f>
        <v>41206.186666666668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156.4</v>
      </c>
      <c r="AH7" s="61">
        <f>I7+J7+K7+L7+M7+N7+O7+P7+Q7+R7+S7+T7+U7+V7+W7+X7+Y7+Z7+AA7+AB7+AC7+AD7+AE7+AF7</f>
        <v>203455.54666666669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81">
        <f t="shared" ref="E8:E16" si="2">D8/15</f>
        <v>0.95293209876543206</v>
      </c>
      <c r="F8" s="87">
        <v>128.22999999999999</v>
      </c>
      <c r="G8" s="84">
        <f t="shared" ref="G8:G16" si="3">E8*F8</f>
        <v>122.19448302469134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168921.65333333332</v>
      </c>
      <c r="Q8" s="15"/>
      <c r="R8" s="13">
        <f>G8*16*86.4</f>
        <v>168921.65333333332</v>
      </c>
      <c r="S8" s="15"/>
      <c r="T8" s="13">
        <f>G8*16*86.4</f>
        <v>168921.65333333332</v>
      </c>
      <c r="U8" s="15"/>
      <c r="V8" s="13">
        <f>G8*16*86.4</f>
        <v>168921.65333333332</v>
      </c>
      <c r="W8" s="15"/>
      <c r="X8" s="13">
        <f>G8*16*86.4</f>
        <v>168921.65333333332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641.15</v>
      </c>
      <c r="AH8" s="62">
        <f>I8+J8+K8+L8+M8+N8+O8+P8+Q8+R8+S8+T8+U8+V8+W8+X8+Y8+Z8+AA8+AB8+AC8+AD8+AE8+AF8</f>
        <v>844608.2666666666</v>
      </c>
    </row>
    <row r="9" spans="1:34" ht="37.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81">
        <f t="shared" si="2"/>
        <v>1.0887345679012346</v>
      </c>
      <c r="F9" s="87"/>
      <c r="G9" s="84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81">
        <f t="shared" si="2"/>
        <v>1.0887345679012346</v>
      </c>
      <c r="F10" s="87">
        <v>142.46</v>
      </c>
      <c r="G10" s="84">
        <f t="shared" si="3"/>
        <v>155.10112654320989</v>
      </c>
      <c r="H10" s="20">
        <v>3</v>
      </c>
      <c r="I10" s="19"/>
      <c r="J10" s="4"/>
      <c r="K10" s="3"/>
      <c r="L10" s="4"/>
      <c r="M10" s="15"/>
      <c r="N10" s="13">
        <f>G10*16*86.4</f>
        <v>214411.79733333335</v>
      </c>
      <c r="O10" s="15"/>
      <c r="P10" s="13">
        <f>G10*16*86.4</f>
        <v>214411.79733333335</v>
      </c>
      <c r="Q10" s="15"/>
      <c r="R10" s="13">
        <f>G10*16*86.4</f>
        <v>214411.79733333335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427.38</v>
      </c>
      <c r="AH10" s="62">
        <f t="shared" si="6"/>
        <v>643235.39199999999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81">
        <f t="shared" si="2"/>
        <v>1.0887345679012346</v>
      </c>
      <c r="F11" s="87">
        <v>672.37</v>
      </c>
      <c r="G11" s="84">
        <f t="shared" si="3"/>
        <v>732.03246141975308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948714.07000000007</v>
      </c>
      <c r="R11" s="16"/>
      <c r="S11" s="14">
        <f>G11*15*86.4</f>
        <v>948714.07000000007</v>
      </c>
      <c r="T11" s="16"/>
      <c r="U11" s="14">
        <f>G11*15*86.4</f>
        <v>948714.07000000007</v>
      </c>
      <c r="V11" s="16"/>
      <c r="W11" s="14">
        <f>G11*15*86.4</f>
        <v>948714.07000000007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2689.48</v>
      </c>
      <c r="AH11" s="62">
        <f t="shared" si="6"/>
        <v>3794856.2800000003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81">
        <f t="shared" si="2"/>
        <v>0.95293209876543206</v>
      </c>
      <c r="F12" s="87">
        <v>1854.49</v>
      </c>
      <c r="G12" s="84">
        <f t="shared" si="3"/>
        <v>1767.2030478395061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2442981.4933333332</v>
      </c>
      <c r="Q12" s="15"/>
      <c r="R12" s="13">
        <f>G12*16*86.4</f>
        <v>2442981.4933333332</v>
      </c>
      <c r="S12" s="15"/>
      <c r="T12" s="13">
        <f>G12*16*86.4</f>
        <v>2442981.4933333332</v>
      </c>
      <c r="U12" s="15"/>
      <c r="V12" s="13">
        <f>G12*16*86.4</f>
        <v>2442981.4933333332</v>
      </c>
      <c r="W12" s="15"/>
      <c r="X12" s="16"/>
      <c r="Y12" s="14">
        <f>G12*15*86.4</f>
        <v>2290295.15</v>
      </c>
      <c r="Z12" s="16"/>
      <c r="AA12" s="15"/>
      <c r="AB12" s="16"/>
      <c r="AC12" s="15"/>
      <c r="AD12" s="25"/>
      <c r="AE12" s="12"/>
      <c r="AF12" s="17"/>
      <c r="AG12" s="18">
        <f t="shared" si="5"/>
        <v>9272.4500000000007</v>
      </c>
      <c r="AH12" s="62">
        <f t="shared" si="6"/>
        <v>12062221.123333333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81">
        <f t="shared" si="2"/>
        <v>1.0887345679012346</v>
      </c>
      <c r="F13" s="87">
        <v>89.06</v>
      </c>
      <c r="G13" s="84">
        <f t="shared" si="3"/>
        <v>96.962700617283957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134041.23733333335</v>
      </c>
      <c r="Q13" s="14">
        <f>G13*15*86.4</f>
        <v>125663.66000000002</v>
      </c>
      <c r="R13" s="16"/>
      <c r="S13" s="14">
        <f>G13*15*86.4</f>
        <v>125663.66000000002</v>
      </c>
      <c r="T13" s="16"/>
      <c r="U13" s="14">
        <f>G13*15*86.4</f>
        <v>125663.66000000002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356.24</v>
      </c>
      <c r="AH13" s="62">
        <f t="shared" si="6"/>
        <v>511032.21733333345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81">
        <f t="shared" si="2"/>
        <v>1.0887345679012346</v>
      </c>
      <c r="F14" s="87">
        <v>15</v>
      </c>
      <c r="G14" s="84">
        <f t="shared" si="3"/>
        <v>16.331018518518519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21165</v>
      </c>
      <c r="R14" s="16"/>
      <c r="S14" s="14">
        <f>G14*15*86.4</f>
        <v>21165</v>
      </c>
      <c r="T14" s="16"/>
      <c r="U14" s="14">
        <f>G14*15*86.4</f>
        <v>21165</v>
      </c>
      <c r="V14" s="16"/>
      <c r="W14" s="14">
        <f>G14*15*86.4</f>
        <v>21165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60</v>
      </c>
      <c r="AH14" s="62">
        <f t="shared" si="6"/>
        <v>84660</v>
      </c>
    </row>
    <row r="15" spans="1:34" ht="37.5" customHeight="1" x14ac:dyDescent="0.25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81">
        <f t="shared" si="2"/>
        <v>1.0887345679012346</v>
      </c>
      <c r="F15" s="87">
        <v>136.57</v>
      </c>
      <c r="G15" s="84">
        <f t="shared" si="3"/>
        <v>148.6884799382716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205546.95466666666</v>
      </c>
      <c r="Q15" s="15"/>
      <c r="R15" s="13">
        <f>G15*16*86.4</f>
        <v>205546.95466666666</v>
      </c>
      <c r="S15" s="15"/>
      <c r="T15" s="13">
        <f>G15*16*86.4</f>
        <v>205546.95466666666</v>
      </c>
      <c r="U15" s="15"/>
      <c r="V15" s="13">
        <f>G15*16*86.4</f>
        <v>205546.95466666666</v>
      </c>
      <c r="W15" s="15"/>
      <c r="X15" s="13">
        <f>G15*16*86.4</f>
        <v>205546.95466666666</v>
      </c>
      <c r="Y15" s="15"/>
      <c r="Z15" s="13">
        <f>G15*16*86.4</f>
        <v>205546.95466666666</v>
      </c>
      <c r="AA15" s="15"/>
      <c r="AB15" s="16"/>
      <c r="AC15" s="15"/>
      <c r="AD15" s="25"/>
      <c r="AE15" s="12"/>
      <c r="AF15" s="17"/>
      <c r="AG15" s="18">
        <f t="shared" si="5"/>
        <v>819.42</v>
      </c>
      <c r="AH15" s="62">
        <f t="shared" si="6"/>
        <v>1233281.7279999999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82">
        <f t="shared" si="2"/>
        <v>1.0887345679012346</v>
      </c>
      <c r="F16" s="87">
        <v>11.45</v>
      </c>
      <c r="G16" s="85">
        <f t="shared" si="3"/>
        <v>12.466010802469135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16155.95</v>
      </c>
      <c r="R16" s="54"/>
      <c r="S16" s="55">
        <f>G16*15*86.4</f>
        <v>16155.95</v>
      </c>
      <c r="T16" s="54"/>
      <c r="U16" s="55">
        <f>G16*15*86.4</f>
        <v>16155.95</v>
      </c>
      <c r="V16" s="54"/>
      <c r="W16" s="55">
        <f>G16*15*86.4</f>
        <v>16155.95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45.8</v>
      </c>
      <c r="AH16" s="63">
        <f t="shared" si="6"/>
        <v>64623.8</v>
      </c>
    </row>
    <row r="17" spans="1:34" ht="37.5" customHeight="1" x14ac:dyDescent="0.25">
      <c r="A17" s="31"/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7.5" customHeight="1" x14ac:dyDescent="0.25">
      <c r="A18" s="31">
        <f>A16+1</f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0</v>
      </c>
      <c r="J18" s="65">
        <f t="shared" ref="J18:AF18" si="7">J7+J8+J9+J10+J11+J12+J13+J14+J15+J16+J24+J25+J26</f>
        <v>0</v>
      </c>
      <c r="K18" s="65">
        <f t="shared" si="7"/>
        <v>0</v>
      </c>
      <c r="L18" s="65">
        <f t="shared" si="7"/>
        <v>0</v>
      </c>
      <c r="M18" s="65">
        <f t="shared" si="7"/>
        <v>0</v>
      </c>
      <c r="N18" s="65">
        <f t="shared" si="7"/>
        <v>214411.79733333335</v>
      </c>
      <c r="O18" s="65">
        <f t="shared" si="7"/>
        <v>1206.8800000000001</v>
      </c>
      <c r="P18" s="65">
        <f t="shared" si="7"/>
        <v>3208316.2026666664</v>
      </c>
      <c r="Q18" s="65">
        <f t="shared" si="7"/>
        <v>1167009.8599999999</v>
      </c>
      <c r="R18" s="65">
        <f t="shared" si="7"/>
        <v>3048542.2786666662</v>
      </c>
      <c r="S18" s="65">
        <f t="shared" si="7"/>
        <v>1112823.68</v>
      </c>
      <c r="T18" s="65">
        <f t="shared" si="7"/>
        <v>2859518.7879999997</v>
      </c>
      <c r="U18" s="65">
        <f t="shared" si="7"/>
        <v>1112597.18</v>
      </c>
      <c r="V18" s="65">
        <f t="shared" si="7"/>
        <v>2859554.7879999997</v>
      </c>
      <c r="W18" s="65">
        <f t="shared" si="7"/>
        <v>986933.52</v>
      </c>
      <c r="X18" s="65">
        <f t="shared" si="7"/>
        <v>416573.29466666665</v>
      </c>
      <c r="Y18" s="65">
        <f t="shared" si="7"/>
        <v>2291193.65</v>
      </c>
      <c r="Z18" s="65">
        <f t="shared" si="7"/>
        <v>206445.45466666666</v>
      </c>
      <c r="AA18" s="65">
        <f t="shared" si="7"/>
        <v>598.5</v>
      </c>
      <c r="AB18" s="65">
        <f t="shared" si="7"/>
        <v>598.5</v>
      </c>
      <c r="AC18" s="65">
        <f t="shared" si="7"/>
        <v>562.5</v>
      </c>
      <c r="AD18" s="65">
        <f t="shared" si="7"/>
        <v>562.5</v>
      </c>
      <c r="AE18" s="65">
        <f t="shared" si="7"/>
        <v>562.5</v>
      </c>
      <c r="AF18" s="65">
        <f t="shared" si="7"/>
        <v>562.5</v>
      </c>
      <c r="AG18" s="65">
        <f>AG7+AG8+AG9+AG10+AG11+AG12+AG13+AG14+AG15+AG16</f>
        <v>14468.32</v>
      </c>
      <c r="AH18" s="64">
        <f>I18+J18+K18+L18+M18+N18+O18+P18+Q18+R18+S18+T18+U18+V18+W18+X18+Y18+Z18+AA18+AB18+AC18+AD18+AE18+AF18</f>
        <v>19488574.373999994</v>
      </c>
    </row>
    <row r="19" spans="1:34" ht="37.5" customHeight="1" x14ac:dyDescent="0.25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/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15111</v>
      </c>
      <c r="R24" s="7">
        <v>15111</v>
      </c>
      <c r="S24" s="7">
        <v>562.5</v>
      </c>
      <c r="T24" s="7">
        <v>562.5</v>
      </c>
      <c r="U24" s="7">
        <v>562.5</v>
      </c>
      <c r="V24" s="7">
        <v>562.5</v>
      </c>
      <c r="W24" s="7">
        <v>562.5</v>
      </c>
      <c r="X24" s="7">
        <v>562.5</v>
      </c>
      <c r="Y24" s="7">
        <v>562.5</v>
      </c>
      <c r="Z24" s="7">
        <v>562.5</v>
      </c>
      <c r="AA24" s="7">
        <v>562.5</v>
      </c>
      <c r="AB24" s="7">
        <v>562.5</v>
      </c>
      <c r="AC24" s="7">
        <v>562.5</v>
      </c>
      <c r="AD24" s="7">
        <v>562.5</v>
      </c>
      <c r="AE24" s="7">
        <v>562.5</v>
      </c>
      <c r="AF24" s="7">
        <v>562.5</v>
      </c>
      <c r="AG24" s="117" t="s">
        <v>93</v>
      </c>
      <c r="AH24" s="118"/>
    </row>
    <row r="25" spans="1:34" ht="37.5" customHeight="1" x14ac:dyDescent="0.25">
      <c r="A25" s="31"/>
      <c r="B25" s="29" t="s">
        <v>65</v>
      </c>
      <c r="C25" s="22"/>
      <c r="D25" s="22"/>
      <c r="E25" s="22"/>
      <c r="F25" s="22"/>
      <c r="G25" s="22"/>
      <c r="H25" s="22"/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1206.8800000000001</v>
      </c>
      <c r="P25" s="79">
        <v>1206.8800000000001</v>
      </c>
      <c r="Q25" s="79">
        <v>1569.38</v>
      </c>
      <c r="R25" s="79">
        <v>1569.38</v>
      </c>
      <c r="S25" s="79">
        <v>562.5</v>
      </c>
      <c r="T25" s="79">
        <v>300</v>
      </c>
      <c r="U25" s="79">
        <v>336</v>
      </c>
      <c r="V25" s="79">
        <v>336</v>
      </c>
      <c r="W25" s="79">
        <v>336</v>
      </c>
      <c r="X25" s="79">
        <v>336</v>
      </c>
      <c r="Y25" s="79">
        <v>336</v>
      </c>
      <c r="Z25" s="79">
        <v>336</v>
      </c>
      <c r="AA25" s="79">
        <v>36</v>
      </c>
      <c r="AB25" s="79">
        <v>36</v>
      </c>
      <c r="AC25" s="79">
        <v>0</v>
      </c>
      <c r="AD25" s="79">
        <v>0</v>
      </c>
      <c r="AE25" s="79">
        <v>0</v>
      </c>
      <c r="AF25" s="79">
        <v>0</v>
      </c>
      <c r="AG25" s="119"/>
      <c r="AH25" s="120"/>
    </row>
    <row r="26" spans="1:34" ht="37.5" customHeight="1" x14ac:dyDescent="0.25">
      <c r="A26" s="31"/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7.5" customHeight="1" x14ac:dyDescent="0.25">
      <c r="A27" s="31">
        <f>A23+1</f>
        <v>17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375203.29218107002</v>
      </c>
      <c r="O27" s="5">
        <f>O18/O23</f>
        <v>2111.9423226675772</v>
      </c>
      <c r="P27" s="6">
        <f t="shared" si="20"/>
        <v>5614293.6935833385</v>
      </c>
      <c r="Q27" s="5">
        <f t="shared" si="20"/>
        <v>2042172.8045077915</v>
      </c>
      <c r="R27" s="6">
        <f t="shared" si="20"/>
        <v>5334702.2576872483</v>
      </c>
      <c r="S27" s="5">
        <f t="shared" si="20"/>
        <v>1947351.3749989064</v>
      </c>
      <c r="T27" s="6">
        <f t="shared" si="20"/>
        <v>5003926.4474018076</v>
      </c>
      <c r="U27" s="5">
        <f t="shared" si="20"/>
        <v>1946955.0183304024</v>
      </c>
      <c r="V27" s="6">
        <f t="shared" si="20"/>
        <v>5003989.4444881929</v>
      </c>
      <c r="W27" s="5">
        <f t="shared" si="20"/>
        <v>1727053.7837625013</v>
      </c>
      <c r="X27" s="6">
        <f t="shared" si="20"/>
        <v>728969.55082494102</v>
      </c>
      <c r="Y27" s="5">
        <f t="shared" si="20"/>
        <v>4009403.4525903179</v>
      </c>
      <c r="Z27" s="6">
        <f t="shared" si="20"/>
        <v>361262.83726044337</v>
      </c>
      <c r="AA27" s="5">
        <f t="shared" si="20"/>
        <v>1047.3265611465472</v>
      </c>
      <c r="AB27" s="6">
        <f t="shared" si="20"/>
        <v>1047.3265611465472</v>
      </c>
      <c r="AC27" s="5">
        <f t="shared" si="20"/>
        <v>984.32947476179243</v>
      </c>
      <c r="AD27" s="6">
        <f t="shared" si="20"/>
        <v>984.32947476179243</v>
      </c>
      <c r="AE27" s="5">
        <f t="shared" si="20"/>
        <v>984.32947476179243</v>
      </c>
      <c r="AF27" s="6">
        <f>AF18/AF23</f>
        <v>984.32947476179243</v>
      </c>
      <c r="AG27" s="5"/>
      <c r="AH27" s="6">
        <f>I27+J27+K27+L27+M27+N27+O27+P27+Q27+R27+S27+T27+U27+V27+W27+X27+Y27+Z27+AA27+AB27+AC27+AD27+AE27+AF27</f>
        <v>34103427.870960966</v>
      </c>
    </row>
    <row r="28" spans="1:34" ht="37.5" customHeight="1" thickBot="1" x14ac:dyDescent="0.3">
      <c r="A28" s="31">
        <f t="shared" si="4"/>
        <v>18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0.28950871310267751</v>
      </c>
      <c r="O28" s="70">
        <f t="shared" si="21"/>
        <v>1.6295851255151059E-3</v>
      </c>
      <c r="P28" s="43">
        <f t="shared" si="21"/>
        <v>4.3320167388760327</v>
      </c>
      <c r="Q28" s="70">
        <f t="shared" si="21"/>
        <v>1.5757506207621848</v>
      </c>
      <c r="R28" s="43">
        <f t="shared" si="21"/>
        <v>4.1162826062401603</v>
      </c>
      <c r="S28" s="70">
        <f t="shared" si="21"/>
        <v>1.5025859374991561</v>
      </c>
      <c r="T28" s="43">
        <f t="shared" si="21"/>
        <v>3.8610543575631233</v>
      </c>
      <c r="U28" s="70">
        <f t="shared" si="21"/>
        <v>1.5022801067364215</v>
      </c>
      <c r="V28" s="43">
        <f t="shared" si="21"/>
        <v>3.861102966426075</v>
      </c>
      <c r="W28" s="70">
        <f t="shared" si="21"/>
        <v>1.3326032282118065</v>
      </c>
      <c r="X28" s="43">
        <f t="shared" si="21"/>
        <v>0.56247650526615822</v>
      </c>
      <c r="Y28" s="70">
        <f t="shared" si="21"/>
        <v>3.0936755035419119</v>
      </c>
      <c r="Z28" s="43">
        <f t="shared" si="21"/>
        <v>0.27875218924416928</v>
      </c>
      <c r="AA28" s="70">
        <f t="shared" si="21"/>
        <v>8.0812234656369385E-4</v>
      </c>
      <c r="AB28" s="43">
        <f t="shared" si="21"/>
        <v>8.0812234656369385E-4</v>
      </c>
      <c r="AC28" s="70">
        <f t="shared" si="21"/>
        <v>7.595134836124942E-4</v>
      </c>
      <c r="AD28" s="43">
        <f t="shared" si="21"/>
        <v>7.595134836124942E-4</v>
      </c>
      <c r="AE28" s="70">
        <f t="shared" si="21"/>
        <v>7.595134836124942E-4</v>
      </c>
      <c r="AF28" s="43">
        <f t="shared" si="21"/>
        <v>7.595134836124942E-4</v>
      </c>
      <c r="AG28" s="70"/>
      <c r="AH28" s="43"/>
    </row>
  </sheetData>
  <mergeCells count="28">
    <mergeCell ref="AG24:AH26"/>
    <mergeCell ref="I17:M17"/>
    <mergeCell ref="AC17:AF17"/>
    <mergeCell ref="N17:AB17"/>
    <mergeCell ref="O4:P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  <mergeCell ref="AG4:AH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E265-0317-4D6B-8658-C26435F2C60D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22.5" customHeight="1" x14ac:dyDescent="0.35">
      <c r="A1" s="100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1">
        <v>186.24999999999994</v>
      </c>
      <c r="G8" s="20">
        <f t="shared" ref="G8:G16" si="3">E8*F8</f>
        <v>177.48360339506166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245353.33333333326</v>
      </c>
      <c r="Q8" s="15"/>
      <c r="R8" s="13">
        <f>G8*16*86.4</f>
        <v>245353.33333333326</v>
      </c>
      <c r="S8" s="15"/>
      <c r="T8" s="13">
        <f>G8*16*86.4</f>
        <v>245353.33333333326</v>
      </c>
      <c r="U8" s="15"/>
      <c r="V8" s="13">
        <f>G8*16*86.4</f>
        <v>245353.33333333326</v>
      </c>
      <c r="W8" s="15"/>
      <c r="X8" s="13">
        <f>G8*16*86.4</f>
        <v>245353.33333333326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931.24999999999977</v>
      </c>
      <c r="AH8" s="62">
        <f>I8+J8+K8+L8+M8+N8+O8+P8+Q8+R8+S8+T8+U8+V8+W8+X8+Y8+Z8+AA8+AB8+AC8+AD8+AE8+AF8</f>
        <v>1226766.6666666663</v>
      </c>
    </row>
    <row r="9" spans="1:34" ht="34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1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1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4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1">
        <v>109.94000000000001</v>
      </c>
      <c r="G11" s="20">
        <f t="shared" si="3"/>
        <v>119.69547839506174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155125.34000000003</v>
      </c>
      <c r="R11" s="16"/>
      <c r="S11" s="14">
        <f>G11*15*86.4</f>
        <v>155125.34000000003</v>
      </c>
      <c r="T11" s="16"/>
      <c r="U11" s="14">
        <f>G11*15*86.4</f>
        <v>155125.34000000003</v>
      </c>
      <c r="V11" s="16"/>
      <c r="W11" s="14">
        <f>G11*15*86.4</f>
        <v>155125.34000000003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439.76000000000005</v>
      </c>
      <c r="AH11" s="62">
        <f t="shared" si="6"/>
        <v>620501.3600000001</v>
      </c>
    </row>
    <row r="12" spans="1:34" ht="34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1">
        <v>62.28</v>
      </c>
      <c r="G12" s="20">
        <f t="shared" si="3"/>
        <v>59.348611111111111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82043.520000000004</v>
      </c>
      <c r="Q12" s="15"/>
      <c r="R12" s="13">
        <f>G12*16*86.4</f>
        <v>82043.520000000004</v>
      </c>
      <c r="S12" s="15"/>
      <c r="T12" s="13">
        <f>G12*16*86.4</f>
        <v>82043.520000000004</v>
      </c>
      <c r="U12" s="15"/>
      <c r="V12" s="13">
        <f>G12*16*86.4</f>
        <v>82043.520000000004</v>
      </c>
      <c r="W12" s="15"/>
      <c r="X12" s="16"/>
      <c r="Y12" s="14">
        <f>G12*15*86.4</f>
        <v>76915.8</v>
      </c>
      <c r="Z12" s="16"/>
      <c r="AA12" s="15"/>
      <c r="AB12" s="16"/>
      <c r="AC12" s="15"/>
      <c r="AD12" s="25"/>
      <c r="AE12" s="12"/>
      <c r="AF12" s="17"/>
      <c r="AG12" s="18">
        <f t="shared" si="5"/>
        <v>311.39999999999998</v>
      </c>
      <c r="AH12" s="62">
        <f t="shared" si="6"/>
        <v>405089.88</v>
      </c>
    </row>
    <row r="13" spans="1:34" ht="34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71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1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1">
        <v>16.180000000000007</v>
      </c>
      <c r="G15" s="20">
        <f t="shared" si="3"/>
        <v>17.615725308641984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24351.978666666681</v>
      </c>
      <c r="Q15" s="15"/>
      <c r="R15" s="13">
        <f>G15*16*86.4</f>
        <v>24351.978666666681</v>
      </c>
      <c r="S15" s="15"/>
      <c r="T15" s="13">
        <f>G15*16*86.4</f>
        <v>24351.978666666681</v>
      </c>
      <c r="U15" s="15"/>
      <c r="V15" s="13">
        <f>G15*16*86.4</f>
        <v>24351.978666666681</v>
      </c>
      <c r="W15" s="15"/>
      <c r="X15" s="13">
        <f>G15*16*86.4</f>
        <v>24351.978666666681</v>
      </c>
      <c r="Y15" s="15"/>
      <c r="Z15" s="13">
        <f>G15*16*86.4</f>
        <v>24351.978666666681</v>
      </c>
      <c r="AA15" s="15"/>
      <c r="AB15" s="16"/>
      <c r="AC15" s="15"/>
      <c r="AD15" s="25"/>
      <c r="AE15" s="12"/>
      <c r="AF15" s="17"/>
      <c r="AG15" s="18">
        <f t="shared" si="5"/>
        <v>97.080000000000041</v>
      </c>
      <c r="AH15" s="62">
        <f t="shared" si="6"/>
        <v>146111.87200000009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71">
        <v>0.15</v>
      </c>
      <c r="G16" s="47">
        <f t="shared" si="3"/>
        <v>0.16331018518518517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211.65</v>
      </c>
      <c r="R16" s="54"/>
      <c r="S16" s="55">
        <f>G16*15*86.4</f>
        <v>211.65</v>
      </c>
      <c r="T16" s="54"/>
      <c r="U16" s="55">
        <f>G16*15*86.4</f>
        <v>211.65</v>
      </c>
      <c r="V16" s="54"/>
      <c r="W16" s="55">
        <f>G16*15*86.4</f>
        <v>211.65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0.6</v>
      </c>
      <c r="AH16" s="63">
        <f t="shared" si="6"/>
        <v>846.6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351748.83199999994</v>
      </c>
      <c r="Q18" s="65">
        <f t="shared" si="7"/>
        <v>155336.99000000002</v>
      </c>
      <c r="R18" s="64">
        <f t="shared" si="7"/>
        <v>351748.83199999994</v>
      </c>
      <c r="S18" s="65">
        <f t="shared" si="7"/>
        <v>155336.99000000002</v>
      </c>
      <c r="T18" s="64">
        <f t="shared" si="7"/>
        <v>351748.83199999994</v>
      </c>
      <c r="U18" s="65">
        <f t="shared" si="7"/>
        <v>155336.99000000002</v>
      </c>
      <c r="V18" s="64">
        <f t="shared" si="7"/>
        <v>351748.83199999994</v>
      </c>
      <c r="W18" s="65">
        <f t="shared" si="7"/>
        <v>155336.99000000002</v>
      </c>
      <c r="X18" s="64">
        <f t="shared" si="7"/>
        <v>269705.31199999992</v>
      </c>
      <c r="Y18" s="65">
        <f t="shared" si="7"/>
        <v>76915.8</v>
      </c>
      <c r="Z18" s="64">
        <f t="shared" si="7"/>
        <v>24351.978666666681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1780.0899999999997</v>
      </c>
      <c r="AH18" s="64">
        <f>I18+J18+K18+L18+M18+N18+O18+P18+Q18+R18+S18+T18+U18+V18+W18+X18+Y18+Z18+AA18+AB18+AC18+AD18+AE18+AF18</f>
        <v>2399316.3786666663</v>
      </c>
    </row>
    <row r="19" spans="1:34" ht="34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50</v>
      </c>
      <c r="R25" s="8">
        <v>50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50</v>
      </c>
      <c r="AB25" s="8">
        <v>50</v>
      </c>
      <c r="AC25" s="7">
        <v>0</v>
      </c>
      <c r="AD25" s="8">
        <v>0</v>
      </c>
      <c r="AE25" s="7">
        <v>0</v>
      </c>
      <c r="AF25" s="8">
        <v>0</v>
      </c>
      <c r="AG25" s="119"/>
      <c r="AH25" s="120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615531.98764557135</v>
      </c>
      <c r="Q27" s="5">
        <f t="shared" si="20"/>
        <v>271827.16049382725</v>
      </c>
      <c r="R27" s="6">
        <f t="shared" si="20"/>
        <v>615531.98764557135</v>
      </c>
      <c r="S27" s="5">
        <f t="shared" si="20"/>
        <v>271827.16049382725</v>
      </c>
      <c r="T27" s="6">
        <f t="shared" si="20"/>
        <v>615531.98764557135</v>
      </c>
      <c r="U27" s="5">
        <f t="shared" si="20"/>
        <v>271827.16049382725</v>
      </c>
      <c r="V27" s="6">
        <f t="shared" si="20"/>
        <v>615531.98764557135</v>
      </c>
      <c r="W27" s="5">
        <f t="shared" si="20"/>
        <v>271827.16049382725</v>
      </c>
      <c r="X27" s="6">
        <f t="shared" si="20"/>
        <v>471962.46773586713</v>
      </c>
      <c r="Y27" s="5">
        <f t="shared" si="20"/>
        <v>134596.42491534768</v>
      </c>
      <c r="Z27" s="6">
        <f t="shared" si="20"/>
        <v>42613.991769547356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4198609.476978356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0.4749475213314594</v>
      </c>
      <c r="Q28" s="70">
        <f t="shared" si="21"/>
        <v>0.20974317939338522</v>
      </c>
      <c r="R28" s="43">
        <f t="shared" si="21"/>
        <v>0.4749475213314594</v>
      </c>
      <c r="S28" s="70">
        <f t="shared" si="21"/>
        <v>0.20974317939338522</v>
      </c>
      <c r="T28" s="43">
        <f t="shared" si="21"/>
        <v>0.4749475213314594</v>
      </c>
      <c r="U28" s="70">
        <f t="shared" si="21"/>
        <v>0.20974317939338522</v>
      </c>
      <c r="V28" s="43">
        <f t="shared" si="21"/>
        <v>0.4749475213314594</v>
      </c>
      <c r="W28" s="70">
        <f t="shared" si="21"/>
        <v>0.20974317939338522</v>
      </c>
      <c r="X28" s="43">
        <f t="shared" si="21"/>
        <v>0.36416857078384812</v>
      </c>
      <c r="Y28" s="70">
        <f t="shared" si="21"/>
        <v>0.10385526613838555</v>
      </c>
      <c r="Z28" s="43">
        <f t="shared" si="21"/>
        <v>3.2881166488848271E-2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56A5-D906-458F-AE5A-E3E19E727A79}">
  <dimension ref="A1:AH28"/>
  <sheetViews>
    <sheetView view="pageBreakPreview" zoomScale="50" zoomScaleNormal="100" zoomScaleSheetLayoutView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1.8</v>
      </c>
      <c r="G7" s="34">
        <f>E7*F7</f>
        <v>1.7152777777777777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2371.1999999999998</v>
      </c>
      <c r="Q7" s="39">
        <f>G7*15*86.4</f>
        <v>2223</v>
      </c>
      <c r="R7" s="38"/>
      <c r="S7" s="40"/>
      <c r="T7" s="41">
        <f>G7*16*86.4</f>
        <v>2371.1999999999998</v>
      </c>
      <c r="U7" s="40"/>
      <c r="V7" s="41">
        <f>G7*16*86.4</f>
        <v>2371.1999999999998</v>
      </c>
      <c r="W7" s="40"/>
      <c r="X7" s="41">
        <f>G7*16*86.4</f>
        <v>2371.1999999999998</v>
      </c>
      <c r="Y7" s="40"/>
      <c r="Z7" s="38"/>
      <c r="AA7" s="40"/>
      <c r="AB7" s="38"/>
      <c r="AC7" s="40"/>
      <c r="AD7" s="57"/>
      <c r="AE7" s="42"/>
      <c r="AF7" s="37"/>
      <c r="AG7" s="66">
        <f>F7*H7</f>
        <v>9</v>
      </c>
      <c r="AH7" s="61">
        <f>I7+J7+K7+L7+M7+N7+O7+P7+Q7+R7+S7+T7+U7+V7+W7+X7+Y7+Z7+AA7+AB7+AC7+AD7+AE7+AF7</f>
        <v>11707.8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26.74</v>
      </c>
      <c r="G8" s="20">
        <f t="shared" ref="G8:G16" si="3">E8*F8</f>
        <v>25.48140432098765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35225.493333333332</v>
      </c>
      <c r="Q8" s="15"/>
      <c r="R8" s="13">
        <f>G8*16*86.4</f>
        <v>35225.493333333332</v>
      </c>
      <c r="S8" s="15"/>
      <c r="T8" s="13">
        <f>G8*16*86.4</f>
        <v>35225.493333333332</v>
      </c>
      <c r="U8" s="15"/>
      <c r="V8" s="13">
        <f>G8*16*86.4</f>
        <v>35225.493333333332</v>
      </c>
      <c r="W8" s="15"/>
      <c r="X8" s="13">
        <f>G8*16*86.4</f>
        <v>35225.493333333332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133.69999999999999</v>
      </c>
      <c r="AH8" s="62">
        <f>I8+J8+K8+L8+M8+N8+O8+P8+Q8+R8+S8+T8+U8+V8+W8+X8+Y8+Z8+AA8+AB8+AC8+AD8+AE8+AF8</f>
        <v>176127.46666666667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116.68</v>
      </c>
      <c r="G11" s="20">
        <f t="shared" si="3"/>
        <v>127.03354938271606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164635.48000000004</v>
      </c>
      <c r="R11" s="16"/>
      <c r="S11" s="14">
        <f>G11*15*86.4</f>
        <v>164635.48000000004</v>
      </c>
      <c r="T11" s="16"/>
      <c r="U11" s="14">
        <f>G11*15*86.4</f>
        <v>164635.48000000004</v>
      </c>
      <c r="V11" s="16"/>
      <c r="W11" s="14">
        <f>G11*15*86.4</f>
        <v>164635.48000000004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466.72</v>
      </c>
      <c r="AH11" s="62">
        <f t="shared" si="6"/>
        <v>658541.92000000016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290.32</v>
      </c>
      <c r="G12" s="20">
        <f t="shared" si="3"/>
        <v>276.65524691358024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382448.21333333338</v>
      </c>
      <c r="Q12" s="15"/>
      <c r="R12" s="13">
        <f>G12*16*86.4</f>
        <v>382448.21333333338</v>
      </c>
      <c r="S12" s="15"/>
      <c r="T12" s="13">
        <f>G12*16*86.4</f>
        <v>382448.21333333338</v>
      </c>
      <c r="U12" s="15"/>
      <c r="V12" s="13">
        <f>G12*16*86.4</f>
        <v>382448.21333333338</v>
      </c>
      <c r="W12" s="15"/>
      <c r="X12" s="16"/>
      <c r="Y12" s="14">
        <f>G12*15*86.4</f>
        <v>358545.2</v>
      </c>
      <c r="Z12" s="16"/>
      <c r="AA12" s="15"/>
      <c r="AB12" s="16"/>
      <c r="AC12" s="15"/>
      <c r="AD12" s="25"/>
      <c r="AE12" s="12"/>
      <c r="AF12" s="17"/>
      <c r="AG12" s="18">
        <f t="shared" si="5"/>
        <v>1451.6</v>
      </c>
      <c r="AH12" s="62">
        <f t="shared" si="6"/>
        <v>1888338.0533333335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7.09</v>
      </c>
      <c r="G15" s="20">
        <f t="shared" si="3"/>
        <v>7.7191280864197527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10670.922666666667</v>
      </c>
      <c r="Q15" s="15"/>
      <c r="R15" s="13">
        <f>G15*16*86.4</f>
        <v>10670.922666666667</v>
      </c>
      <c r="S15" s="15"/>
      <c r="T15" s="13">
        <f>G15*16*86.4</f>
        <v>10670.922666666667</v>
      </c>
      <c r="U15" s="15"/>
      <c r="V15" s="13">
        <f>G15*16*86.4</f>
        <v>10670.922666666667</v>
      </c>
      <c r="W15" s="15"/>
      <c r="X15" s="13">
        <f>G15*16*86.4</f>
        <v>10670.922666666667</v>
      </c>
      <c r="Y15" s="15"/>
      <c r="Z15" s="13">
        <f>G15*16*86.4</f>
        <v>10670.922666666667</v>
      </c>
      <c r="AA15" s="15"/>
      <c r="AB15" s="16"/>
      <c r="AC15" s="15"/>
      <c r="AD15" s="25"/>
      <c r="AE15" s="12"/>
      <c r="AF15" s="17"/>
      <c r="AG15" s="18">
        <f t="shared" si="5"/>
        <v>42.54</v>
      </c>
      <c r="AH15" s="62">
        <f t="shared" si="6"/>
        <v>64025.536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0.75</v>
      </c>
      <c r="G16" s="47">
        <f t="shared" si="3"/>
        <v>0.81655092592592593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1058.25</v>
      </c>
      <c r="R16" s="54"/>
      <c r="S16" s="55">
        <f>G16*15*86.4</f>
        <v>1058.25</v>
      </c>
      <c r="T16" s="54"/>
      <c r="U16" s="55">
        <f>G16*15*86.4</f>
        <v>1058.25</v>
      </c>
      <c r="V16" s="54"/>
      <c r="W16" s="55">
        <f>G16*15*86.4</f>
        <v>1058.25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3</v>
      </c>
      <c r="AH16" s="63">
        <f t="shared" si="6"/>
        <v>4233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430715.82933333341</v>
      </c>
      <c r="Q18" s="65">
        <f t="shared" si="7"/>
        <v>167916.73000000004</v>
      </c>
      <c r="R18" s="64">
        <f t="shared" si="7"/>
        <v>428344.6293333334</v>
      </c>
      <c r="S18" s="65">
        <f t="shared" si="7"/>
        <v>165693.73000000004</v>
      </c>
      <c r="T18" s="64">
        <f t="shared" si="7"/>
        <v>430715.82933333341</v>
      </c>
      <c r="U18" s="65">
        <f t="shared" si="7"/>
        <v>165693.73000000004</v>
      </c>
      <c r="V18" s="64">
        <f t="shared" si="7"/>
        <v>430715.82933333341</v>
      </c>
      <c r="W18" s="65">
        <f t="shared" si="7"/>
        <v>165693.73000000004</v>
      </c>
      <c r="X18" s="64">
        <f t="shared" si="7"/>
        <v>48267.615999999995</v>
      </c>
      <c r="Y18" s="65">
        <f t="shared" si="7"/>
        <v>358545.2</v>
      </c>
      <c r="Z18" s="64">
        <f t="shared" si="7"/>
        <v>10670.922666666667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2106.56</v>
      </c>
      <c r="AH18" s="64">
        <f>I18+J18+K18+L18+M18+N18+O18+P18+Q18+R18+S18+T18+U18+V18+W18+X18+Y18+Z18+AA18+AB18+AC18+AD18+AE18+AF18</f>
        <v>2802973.7760000001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753717.84188314644</v>
      </c>
      <c r="Q27" s="5">
        <f t="shared" si="20"/>
        <v>293840.6873682093</v>
      </c>
      <c r="R27" s="6">
        <f t="shared" si="20"/>
        <v>749568.43379327061</v>
      </c>
      <c r="S27" s="5">
        <f t="shared" si="20"/>
        <v>289950.61728395073</v>
      </c>
      <c r="T27" s="6">
        <f t="shared" si="20"/>
        <v>753717.84188314644</v>
      </c>
      <c r="U27" s="5">
        <f t="shared" si="20"/>
        <v>289950.61728395073</v>
      </c>
      <c r="V27" s="6">
        <f t="shared" si="20"/>
        <v>753717.84188314644</v>
      </c>
      <c r="W27" s="5">
        <f t="shared" si="20"/>
        <v>289950.61728395073</v>
      </c>
      <c r="X27" s="6">
        <f t="shared" si="20"/>
        <v>84464.421520504678</v>
      </c>
      <c r="Y27" s="5">
        <f t="shared" si="20"/>
        <v>627425.08158997656</v>
      </c>
      <c r="Z27" s="6">
        <f t="shared" si="20"/>
        <v>18673.251028806586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4904977.2528020591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0.58157240886045247</v>
      </c>
      <c r="Q28" s="70">
        <f t="shared" si="21"/>
        <v>0.22672892543843309</v>
      </c>
      <c r="R28" s="43">
        <f t="shared" si="21"/>
        <v>0.57837070508740018</v>
      </c>
      <c r="S28" s="70">
        <f t="shared" si="21"/>
        <v>0.22372732815119656</v>
      </c>
      <c r="T28" s="43">
        <f t="shared" si="21"/>
        <v>0.58157240886045247</v>
      </c>
      <c r="U28" s="70">
        <f t="shared" si="21"/>
        <v>0.22372732815119656</v>
      </c>
      <c r="V28" s="43">
        <f t="shared" si="21"/>
        <v>0.58157240886045247</v>
      </c>
      <c r="W28" s="70">
        <f t="shared" si="21"/>
        <v>0.22372732815119656</v>
      </c>
      <c r="X28" s="43">
        <f t="shared" si="21"/>
        <v>6.5173164753475829E-2</v>
      </c>
      <c r="Y28" s="70">
        <f t="shared" si="21"/>
        <v>0.48412429135029056</v>
      </c>
      <c r="Z28" s="43">
        <f t="shared" si="21"/>
        <v>1.4408372707412489E-2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D3EA-4BF1-4F8D-B6FA-FED406F1DC99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9" style="2" customWidth="1"/>
    <col min="35" max="16384" width="9.140625" style="1"/>
  </cols>
  <sheetData>
    <row r="1" spans="1:34" ht="22.5" customHeight="1" x14ac:dyDescent="0.35">
      <c r="A1" s="100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0.36</v>
      </c>
      <c r="G7" s="34">
        <f>E7*F7</f>
        <v>0.3430555555555555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474.23999999999995</v>
      </c>
      <c r="Q7" s="39">
        <f>G7*15*86.4</f>
        <v>444.59999999999991</v>
      </c>
      <c r="R7" s="38"/>
      <c r="S7" s="40"/>
      <c r="T7" s="41">
        <f>G7*16*86.4</f>
        <v>474.23999999999995</v>
      </c>
      <c r="U7" s="40"/>
      <c r="V7" s="41">
        <f>G7*16*86.4</f>
        <v>474.23999999999995</v>
      </c>
      <c r="W7" s="40"/>
      <c r="X7" s="41">
        <f>G7*16*86.4</f>
        <v>474.23999999999995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1.7999999999999998</v>
      </c>
      <c r="AH7" s="61">
        <f>I7+J7+K7+L7+M7+N7+O7+P7+Q7+R7+S7+T7+U7+V7+W7+X7+Y7+Z7+AA7+AB7+AC7+AD7+AE7+AF7</f>
        <v>2341.56</v>
      </c>
    </row>
    <row r="8" spans="1:34" ht="34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86.300000000000011</v>
      </c>
      <c r="G8" s="20">
        <f t="shared" ref="G8:G16" si="3">E8*F8</f>
        <v>82.238040123456798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113685.86666666668</v>
      </c>
      <c r="Q8" s="15"/>
      <c r="R8" s="13">
        <f>G8*16*86.4</f>
        <v>113685.86666666668</v>
      </c>
      <c r="S8" s="15"/>
      <c r="T8" s="13">
        <f>G8*16*86.4</f>
        <v>113685.86666666668</v>
      </c>
      <c r="U8" s="15"/>
      <c r="V8" s="13">
        <f>G8*16*86.4</f>
        <v>113685.86666666668</v>
      </c>
      <c r="W8" s="15"/>
      <c r="X8" s="13">
        <f>G8*16*86.4</f>
        <v>113685.86666666668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431.50000000000006</v>
      </c>
      <c r="AH8" s="62">
        <f>I8+J8+K8+L8+M8+N8+O8+P8+Q8+R8+S8+T8+U8+V8+W8+X8+Y8+Z8+AA8+AB8+AC8+AD8+AE8+AF8</f>
        <v>568429.33333333337</v>
      </c>
    </row>
    <row r="9" spans="1:34" ht="34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34.229999999999997</v>
      </c>
      <c r="G10" s="20">
        <f t="shared" si="3"/>
        <v>37.267384259259259</v>
      </c>
      <c r="H10" s="20">
        <v>3</v>
      </c>
      <c r="I10" s="19"/>
      <c r="J10" s="4"/>
      <c r="K10" s="3"/>
      <c r="L10" s="4"/>
      <c r="M10" s="15"/>
      <c r="N10" s="13">
        <f>G10*16*86.4</f>
        <v>51518.432000000001</v>
      </c>
      <c r="O10" s="15"/>
      <c r="P10" s="13">
        <f>G10*16*86.4</f>
        <v>51518.432000000001</v>
      </c>
      <c r="Q10" s="15"/>
      <c r="R10" s="13">
        <f>G10*16*86.4</f>
        <v>51518.432000000001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102.69</v>
      </c>
      <c r="AH10" s="62">
        <f t="shared" si="6"/>
        <v>154555.296</v>
      </c>
    </row>
    <row r="11" spans="1:34" ht="34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237.65999999999997</v>
      </c>
      <c r="G11" s="20">
        <f t="shared" si="3"/>
        <v>258.74865740740739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335338.26</v>
      </c>
      <c r="R11" s="16"/>
      <c r="S11" s="14">
        <f>G11*15*86.4</f>
        <v>335338.26</v>
      </c>
      <c r="T11" s="16"/>
      <c r="U11" s="14">
        <f>G11*15*86.4</f>
        <v>335338.26</v>
      </c>
      <c r="V11" s="16"/>
      <c r="W11" s="14">
        <f>G11*15*86.4</f>
        <v>335338.26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950.63999999999987</v>
      </c>
      <c r="AH11" s="62">
        <f t="shared" si="6"/>
        <v>1341353.04</v>
      </c>
    </row>
    <row r="12" spans="1:34" ht="34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190.75000000000011</v>
      </c>
      <c r="G12" s="20">
        <f t="shared" si="3"/>
        <v>181.77179783950626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251281.33333333349</v>
      </c>
      <c r="Q12" s="15"/>
      <c r="R12" s="13">
        <f>G12*16*86.4</f>
        <v>251281.33333333349</v>
      </c>
      <c r="S12" s="15"/>
      <c r="T12" s="13">
        <f>G12*16*86.4</f>
        <v>251281.33333333349</v>
      </c>
      <c r="U12" s="15"/>
      <c r="V12" s="13">
        <f>G12*16*86.4</f>
        <v>251281.33333333349</v>
      </c>
      <c r="W12" s="15"/>
      <c r="X12" s="16"/>
      <c r="Y12" s="14">
        <f>G12*15*86.4</f>
        <v>235576.25000000015</v>
      </c>
      <c r="Z12" s="16"/>
      <c r="AA12" s="15"/>
      <c r="AB12" s="16"/>
      <c r="AC12" s="15"/>
      <c r="AD12" s="25"/>
      <c r="AE12" s="12"/>
      <c r="AF12" s="17"/>
      <c r="AG12" s="18">
        <f t="shared" si="5"/>
        <v>953.75000000000057</v>
      </c>
      <c r="AH12" s="62">
        <f t="shared" si="6"/>
        <v>1240701.5833333342</v>
      </c>
    </row>
    <row r="13" spans="1:34" ht="34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6.5</v>
      </c>
      <c r="G14" s="20">
        <f t="shared" si="3"/>
        <v>7.0767746913580245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9171.5</v>
      </c>
      <c r="R14" s="16"/>
      <c r="S14" s="14">
        <f>G14*15*86.4</f>
        <v>9171.5</v>
      </c>
      <c r="T14" s="16"/>
      <c r="U14" s="14">
        <f>G14*15*86.4</f>
        <v>9171.5</v>
      </c>
      <c r="V14" s="16"/>
      <c r="W14" s="14">
        <f>G14*15*86.4</f>
        <v>9171.5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26</v>
      </c>
      <c r="AH14" s="62">
        <f t="shared" si="6"/>
        <v>36686</v>
      </c>
    </row>
    <row r="15" spans="1:34" ht="34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45.37</v>
      </c>
      <c r="G15" s="20">
        <f t="shared" si="3"/>
        <v>49.395887345679007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68284.87466666667</v>
      </c>
      <c r="Q15" s="15"/>
      <c r="R15" s="13">
        <f>G15*16*86.4</f>
        <v>68284.87466666667</v>
      </c>
      <c r="S15" s="15"/>
      <c r="T15" s="13">
        <f>G15*16*86.4</f>
        <v>68284.87466666667</v>
      </c>
      <c r="U15" s="15"/>
      <c r="V15" s="13">
        <f>G15*16*86.4</f>
        <v>68284.87466666667</v>
      </c>
      <c r="W15" s="15"/>
      <c r="X15" s="13">
        <f>G15*16*86.4</f>
        <v>68284.87466666667</v>
      </c>
      <c r="Y15" s="15"/>
      <c r="Z15" s="13">
        <f>G15*16*86.4</f>
        <v>68284.87466666667</v>
      </c>
      <c r="AA15" s="15"/>
      <c r="AB15" s="16"/>
      <c r="AC15" s="15"/>
      <c r="AD15" s="25"/>
      <c r="AE15" s="12"/>
      <c r="AF15" s="17"/>
      <c r="AG15" s="18">
        <f t="shared" si="5"/>
        <v>272.21999999999997</v>
      </c>
      <c r="AH15" s="62">
        <f t="shared" si="6"/>
        <v>409709.24800000002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51518.432000000001</v>
      </c>
      <c r="O18" s="65">
        <f t="shared" si="7"/>
        <v>0</v>
      </c>
      <c r="P18" s="64">
        <f t="shared" si="7"/>
        <v>485244.74666666688</v>
      </c>
      <c r="Q18" s="65">
        <f t="shared" si="7"/>
        <v>344954.36</v>
      </c>
      <c r="R18" s="64">
        <f t="shared" si="7"/>
        <v>484770.50666666683</v>
      </c>
      <c r="S18" s="65">
        <f t="shared" si="7"/>
        <v>344509.76</v>
      </c>
      <c r="T18" s="64">
        <f t="shared" si="7"/>
        <v>433726.31466666685</v>
      </c>
      <c r="U18" s="65">
        <f t="shared" si="7"/>
        <v>344509.76</v>
      </c>
      <c r="V18" s="64">
        <f t="shared" si="7"/>
        <v>433726.31466666685</v>
      </c>
      <c r="W18" s="65">
        <f t="shared" si="7"/>
        <v>344509.76</v>
      </c>
      <c r="X18" s="64">
        <f t="shared" si="7"/>
        <v>182444.98133333336</v>
      </c>
      <c r="Y18" s="65">
        <f t="shared" si="7"/>
        <v>235576.25000000015</v>
      </c>
      <c r="Z18" s="64">
        <f t="shared" si="7"/>
        <v>68284.87466666667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2738.6000000000004</v>
      </c>
      <c r="AH18" s="64">
        <f>I18+J18+K18+L18+M18+N18+O18+P18+Q18+R18+S18+T18+U18+V18+W18+X18+Y18+Z18+AA18+AB18+AC18+AD18+AE18+AF18</f>
        <v>3753776.0606666678</v>
      </c>
    </row>
    <row r="19" spans="1:34" ht="34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200</v>
      </c>
      <c r="N25" s="8">
        <v>200</v>
      </c>
      <c r="O25" s="7">
        <v>200</v>
      </c>
      <c r="P25" s="8">
        <v>200</v>
      </c>
      <c r="Q25" s="7">
        <v>200</v>
      </c>
      <c r="R25" s="8">
        <v>200</v>
      </c>
      <c r="S25" s="7">
        <v>200</v>
      </c>
      <c r="T25" s="8">
        <v>200</v>
      </c>
      <c r="U25" s="7">
        <v>200</v>
      </c>
      <c r="V25" s="8">
        <v>200</v>
      </c>
      <c r="W25" s="7">
        <v>200</v>
      </c>
      <c r="X25" s="8">
        <v>200</v>
      </c>
      <c r="Y25" s="7">
        <v>200</v>
      </c>
      <c r="Z25" s="8">
        <v>200</v>
      </c>
      <c r="AA25" s="7">
        <v>200</v>
      </c>
      <c r="AB25" s="8">
        <v>200</v>
      </c>
      <c r="AC25" s="7">
        <v>200</v>
      </c>
      <c r="AD25" s="8">
        <v>200</v>
      </c>
      <c r="AE25" s="7">
        <v>200</v>
      </c>
      <c r="AF25" s="8">
        <v>200</v>
      </c>
      <c r="AG25" s="119"/>
      <c r="AH25" s="120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90153.086419753105</v>
      </c>
      <c r="O27" s="5">
        <f>O18/O23</f>
        <v>0</v>
      </c>
      <c r="P27" s="6">
        <f t="shared" si="20"/>
        <v>849139.03398634528</v>
      </c>
      <c r="Q27" s="5">
        <f t="shared" si="20"/>
        <v>603642.21154771594</v>
      </c>
      <c r="R27" s="6">
        <f t="shared" si="20"/>
        <v>848309.15236836998</v>
      </c>
      <c r="S27" s="5">
        <f t="shared" si="20"/>
        <v>602864.19753086427</v>
      </c>
      <c r="T27" s="6">
        <f t="shared" si="20"/>
        <v>758985.94756659213</v>
      </c>
      <c r="U27" s="5">
        <f t="shared" si="20"/>
        <v>602864.19753086427</v>
      </c>
      <c r="V27" s="6">
        <f t="shared" si="20"/>
        <v>758985.94756659213</v>
      </c>
      <c r="W27" s="5">
        <f t="shared" si="20"/>
        <v>602864.19753086427</v>
      </c>
      <c r="X27" s="6">
        <f t="shared" si="20"/>
        <v>319263.95137558231</v>
      </c>
      <c r="Y27" s="5">
        <f t="shared" si="20"/>
        <v>412239.3714290717</v>
      </c>
      <c r="Z27" s="6">
        <f t="shared" si="20"/>
        <v>119493.00411522636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6568804.2989678429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6.9562566681908258E-2</v>
      </c>
      <c r="O28" s="70">
        <f t="shared" si="21"/>
        <v>0</v>
      </c>
      <c r="P28" s="43">
        <f t="shared" si="21"/>
        <v>0.65519987190304418</v>
      </c>
      <c r="Q28" s="70">
        <f t="shared" si="21"/>
        <v>0.46577331137941047</v>
      </c>
      <c r="R28" s="43">
        <f t="shared" si="21"/>
        <v>0.65455953114843357</v>
      </c>
      <c r="S28" s="70">
        <f t="shared" si="21"/>
        <v>0.46517299192196315</v>
      </c>
      <c r="T28" s="43">
        <f t="shared" si="21"/>
        <v>0.58563730522113588</v>
      </c>
      <c r="U28" s="70">
        <f t="shared" si="21"/>
        <v>0.46517299192196315</v>
      </c>
      <c r="V28" s="43">
        <f t="shared" si="21"/>
        <v>0.58563730522113588</v>
      </c>
      <c r="W28" s="70">
        <f t="shared" si="21"/>
        <v>0.46517299192196315</v>
      </c>
      <c r="X28" s="43">
        <f t="shared" si="21"/>
        <v>0.24634564149350488</v>
      </c>
      <c r="Y28" s="70">
        <f t="shared" si="21"/>
        <v>0.31808593474465408</v>
      </c>
      <c r="Z28" s="43">
        <f t="shared" si="21"/>
        <v>9.2201392064217874E-2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EADC-033A-44F4-8D00-C633E551AE4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100" t="s">
        <v>79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.7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0.7</v>
      </c>
      <c r="G7" s="34">
        <f>E7*F7</f>
        <v>0.66705246913580241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922.13333333333333</v>
      </c>
      <c r="Q7" s="39">
        <f>G7*15*86.4</f>
        <v>864.5</v>
      </c>
      <c r="R7" s="38"/>
      <c r="S7" s="40"/>
      <c r="T7" s="41">
        <f>G7*16*86.4</f>
        <v>922.13333333333333</v>
      </c>
      <c r="U7" s="40"/>
      <c r="V7" s="41">
        <f>G7*16*86.4</f>
        <v>922.13333333333333</v>
      </c>
      <c r="W7" s="40"/>
      <c r="X7" s="41">
        <f>G7*16*86.4</f>
        <v>922.13333333333333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3.5</v>
      </c>
      <c r="AH7" s="61">
        <f>I7+J7+K7+L7+M7+N7+O7+P7+Q7+R7+S7+T7+U7+V7+W7+X7+Y7+Z7+AA7+AB7+AC7+AD7+AE7+AF7</f>
        <v>4553.0333333333328</v>
      </c>
    </row>
    <row r="8" spans="1:34" ht="33.7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25.68</v>
      </c>
      <c r="G8" s="20">
        <f t="shared" ref="G8:G16" si="3">E8*F8</f>
        <v>24.471296296296295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33829.120000000003</v>
      </c>
      <c r="Q8" s="15"/>
      <c r="R8" s="13">
        <f>G8*16*86.4</f>
        <v>33829.120000000003</v>
      </c>
      <c r="S8" s="15"/>
      <c r="T8" s="13">
        <f>G8*16*86.4</f>
        <v>33829.120000000003</v>
      </c>
      <c r="U8" s="15"/>
      <c r="V8" s="13">
        <f>G8*16*86.4</f>
        <v>33829.120000000003</v>
      </c>
      <c r="W8" s="15"/>
      <c r="X8" s="13">
        <f>G8*16*86.4</f>
        <v>33829.120000000003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128.4</v>
      </c>
      <c r="AH8" s="62">
        <f>I8+J8+K8+L8+M8+N8+O8+P8+Q8+R8+S8+T8+U8+V8+W8+X8+Y8+Z8+AA8+AB8+AC8+AD8+AE8+AF8</f>
        <v>169145.60000000001</v>
      </c>
    </row>
    <row r="9" spans="1:34" ht="33.7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3.7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3.83</v>
      </c>
      <c r="G10" s="20">
        <f t="shared" si="3"/>
        <v>4.1698533950617289</v>
      </c>
      <c r="H10" s="20">
        <v>3</v>
      </c>
      <c r="I10" s="19"/>
      <c r="J10" s="4"/>
      <c r="K10" s="3"/>
      <c r="L10" s="4"/>
      <c r="M10" s="15"/>
      <c r="N10" s="13">
        <f>G10*16*86.4</f>
        <v>5764.4053333333341</v>
      </c>
      <c r="O10" s="15"/>
      <c r="P10" s="13">
        <f>G10*16*86.4</f>
        <v>5764.4053333333341</v>
      </c>
      <c r="Q10" s="15"/>
      <c r="R10" s="13">
        <f>G10*16*86.4</f>
        <v>5764.4053333333341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11.49</v>
      </c>
      <c r="AH10" s="62">
        <f t="shared" si="6"/>
        <v>17293.216</v>
      </c>
    </row>
    <row r="11" spans="1:34" ht="33.7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240.39999999999998</v>
      </c>
      <c r="G11" s="20">
        <f t="shared" si="3"/>
        <v>261.73179012345679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339204.4</v>
      </c>
      <c r="R11" s="16"/>
      <c r="S11" s="14">
        <f>G11*15*86.4</f>
        <v>339204.4</v>
      </c>
      <c r="T11" s="16"/>
      <c r="U11" s="14">
        <f>G11*15*86.4</f>
        <v>339204.4</v>
      </c>
      <c r="V11" s="16"/>
      <c r="W11" s="14">
        <f>G11*15*86.4</f>
        <v>339204.4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961.59999999999991</v>
      </c>
      <c r="AH11" s="62">
        <f t="shared" si="6"/>
        <v>1356817.6</v>
      </c>
    </row>
    <row r="12" spans="1:34" ht="33.7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189</v>
      </c>
      <c r="G12" s="20">
        <f t="shared" si="3"/>
        <v>180.10416666666666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248976</v>
      </c>
      <c r="Q12" s="15"/>
      <c r="R12" s="13">
        <f>G12*16*86.4</f>
        <v>248976</v>
      </c>
      <c r="S12" s="15"/>
      <c r="T12" s="13">
        <f>G12*16*86.4</f>
        <v>248976</v>
      </c>
      <c r="U12" s="15"/>
      <c r="V12" s="13">
        <f>G12*16*86.4</f>
        <v>248976</v>
      </c>
      <c r="W12" s="15"/>
      <c r="X12" s="16"/>
      <c r="Y12" s="14">
        <f>G12*15*86.4</f>
        <v>233415.00000000003</v>
      </c>
      <c r="Z12" s="16"/>
      <c r="AA12" s="15"/>
      <c r="AB12" s="16"/>
      <c r="AC12" s="15"/>
      <c r="AD12" s="25"/>
      <c r="AE12" s="12"/>
      <c r="AF12" s="17"/>
      <c r="AG12" s="18">
        <f t="shared" si="5"/>
        <v>945</v>
      </c>
      <c r="AH12" s="62">
        <f t="shared" si="6"/>
        <v>1229319</v>
      </c>
    </row>
    <row r="13" spans="1:34" ht="33.7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.7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.7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6.6</v>
      </c>
      <c r="G15" s="20">
        <f t="shared" si="3"/>
        <v>7.1856481481481476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9933.44</v>
      </c>
      <c r="Q15" s="15"/>
      <c r="R15" s="13">
        <f>G15*16*86.4</f>
        <v>9933.44</v>
      </c>
      <c r="S15" s="15"/>
      <c r="T15" s="13">
        <f>G15*16*86.4</f>
        <v>9933.44</v>
      </c>
      <c r="U15" s="15"/>
      <c r="V15" s="13">
        <f>G15*16*86.4</f>
        <v>9933.44</v>
      </c>
      <c r="W15" s="15"/>
      <c r="X15" s="13">
        <f>G15*16*86.4</f>
        <v>9933.44</v>
      </c>
      <c r="Y15" s="15"/>
      <c r="Z15" s="13">
        <f>G15*16*86.4</f>
        <v>9933.44</v>
      </c>
      <c r="AA15" s="15"/>
      <c r="AB15" s="16"/>
      <c r="AC15" s="15"/>
      <c r="AD15" s="25"/>
      <c r="AE15" s="12"/>
      <c r="AF15" s="17"/>
      <c r="AG15" s="18">
        <f t="shared" si="5"/>
        <v>39.599999999999994</v>
      </c>
      <c r="AH15" s="62">
        <f t="shared" si="6"/>
        <v>59600.640000000007</v>
      </c>
    </row>
    <row r="16" spans="1:34" ht="33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3.7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3.7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5764.4053333333341</v>
      </c>
      <c r="O18" s="65">
        <f t="shared" si="7"/>
        <v>0</v>
      </c>
      <c r="P18" s="64">
        <f t="shared" si="7"/>
        <v>299425.09866666666</v>
      </c>
      <c r="Q18" s="65">
        <f t="shared" si="7"/>
        <v>340068.9</v>
      </c>
      <c r="R18" s="64">
        <f t="shared" si="7"/>
        <v>298502.96533333336</v>
      </c>
      <c r="S18" s="65">
        <f t="shared" si="7"/>
        <v>339204.4</v>
      </c>
      <c r="T18" s="64">
        <f t="shared" si="7"/>
        <v>293660.69333333336</v>
      </c>
      <c r="U18" s="65">
        <f t="shared" si="7"/>
        <v>339204.4</v>
      </c>
      <c r="V18" s="64">
        <f t="shared" si="7"/>
        <v>293660.69333333336</v>
      </c>
      <c r="W18" s="65">
        <f t="shared" si="7"/>
        <v>339204.4</v>
      </c>
      <c r="X18" s="64">
        <f t="shared" si="7"/>
        <v>44684.693333333336</v>
      </c>
      <c r="Y18" s="65">
        <f t="shared" si="7"/>
        <v>233415.00000000003</v>
      </c>
      <c r="Z18" s="64">
        <f t="shared" si="7"/>
        <v>9933.44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2089.5899999999997</v>
      </c>
      <c r="AH18" s="64">
        <f>I18+J18+K18+L18+M18+N18+O18+P18+Q18+R18+S18+T18+U18+V18+W18+X18+Y18+Z18+AA18+AB18+AC18+AD18+AE18+AF18</f>
        <v>2836729.0893333335</v>
      </c>
    </row>
    <row r="19" spans="1:34" ht="33.7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>
        <v>31957</v>
      </c>
      <c r="J24" s="7">
        <v>31957</v>
      </c>
      <c r="K24" s="7">
        <v>1325</v>
      </c>
      <c r="L24" s="8">
        <v>1325</v>
      </c>
      <c r="M24" s="7">
        <v>27517</v>
      </c>
      <c r="N24" s="8">
        <v>27517</v>
      </c>
      <c r="O24" s="7">
        <v>2300</v>
      </c>
      <c r="P24" s="7">
        <v>2300</v>
      </c>
      <c r="Q24" s="7">
        <v>2300</v>
      </c>
      <c r="R24" s="7">
        <v>2300</v>
      </c>
      <c r="S24" s="7">
        <v>2300</v>
      </c>
      <c r="T24" s="7">
        <v>2300</v>
      </c>
      <c r="U24" s="7">
        <v>2300</v>
      </c>
      <c r="V24" s="7">
        <v>2300</v>
      </c>
      <c r="W24" s="7">
        <v>2300</v>
      </c>
      <c r="X24" s="7">
        <v>2300</v>
      </c>
      <c r="Y24" s="7">
        <v>2300</v>
      </c>
      <c r="Z24" s="7">
        <v>2300</v>
      </c>
      <c r="AA24" s="7">
        <v>2300</v>
      </c>
      <c r="AB24" s="7">
        <v>2300</v>
      </c>
      <c r="AC24" s="7">
        <v>2300</v>
      </c>
      <c r="AD24" s="7">
        <v>2300</v>
      </c>
      <c r="AE24" s="7">
        <v>2300</v>
      </c>
      <c r="AF24" s="7">
        <v>2300</v>
      </c>
      <c r="AG24" s="117" t="s">
        <v>93</v>
      </c>
      <c r="AH24" s="118"/>
    </row>
    <row r="25" spans="1:34" ht="33.7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3.7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3.7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10087.242798353911</v>
      </c>
      <c r="O27" s="5">
        <f>O18/O23</f>
        <v>0</v>
      </c>
      <c r="P27" s="6">
        <f t="shared" si="20"/>
        <v>523969.68906854728</v>
      </c>
      <c r="Q27" s="5">
        <f t="shared" si="20"/>
        <v>595093.05194634758</v>
      </c>
      <c r="R27" s="6">
        <f t="shared" si="20"/>
        <v>522356.03036692896</v>
      </c>
      <c r="S27" s="5">
        <f t="shared" si="20"/>
        <v>593580.24691358034</v>
      </c>
      <c r="T27" s="6">
        <f t="shared" si="20"/>
        <v>513882.44627019344</v>
      </c>
      <c r="U27" s="5">
        <f t="shared" si="20"/>
        <v>593580.24691358034</v>
      </c>
      <c r="V27" s="6">
        <f t="shared" si="20"/>
        <v>513882.44627019344</v>
      </c>
      <c r="W27" s="5">
        <f t="shared" si="20"/>
        <v>593580.24691358034</v>
      </c>
      <c r="X27" s="6">
        <f t="shared" si="20"/>
        <v>78194.596833229807</v>
      </c>
      <c r="Y27" s="5">
        <f t="shared" si="20"/>
        <v>408457.35884715343</v>
      </c>
      <c r="Z27" s="6">
        <f t="shared" si="20"/>
        <v>17382.716049382718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4964046.3191910712</v>
      </c>
    </row>
    <row r="28" spans="1:34" ht="33.7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7.7833663567545607E-3</v>
      </c>
      <c r="O28" s="70">
        <f t="shared" si="21"/>
        <v>0</v>
      </c>
      <c r="P28" s="43">
        <f t="shared" si="21"/>
        <v>0.40429759958992845</v>
      </c>
      <c r="Q28" s="70">
        <f t="shared" si="21"/>
        <v>0.45917673761292249</v>
      </c>
      <c r="R28" s="43">
        <f t="shared" si="21"/>
        <v>0.40305249256707482</v>
      </c>
      <c r="S28" s="70">
        <f t="shared" si="21"/>
        <v>0.45800944977899716</v>
      </c>
      <c r="T28" s="43">
        <f t="shared" si="21"/>
        <v>0.39651423323317397</v>
      </c>
      <c r="U28" s="70">
        <f t="shared" si="21"/>
        <v>0.45800944977899716</v>
      </c>
      <c r="V28" s="43">
        <f t="shared" si="21"/>
        <v>0.39651423323317397</v>
      </c>
      <c r="W28" s="70">
        <f t="shared" si="21"/>
        <v>0.45800944977899716</v>
      </c>
      <c r="X28" s="43">
        <f t="shared" si="21"/>
        <v>6.0335337062677317E-2</v>
      </c>
      <c r="Y28" s="70">
        <f t="shared" si="21"/>
        <v>0.3151677151598406</v>
      </c>
      <c r="Z28" s="43">
        <f t="shared" si="21"/>
        <v>1.3412589544276788E-2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072-2D0F-4005-A7B9-1D3F892F090E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20.42578125" style="2" customWidth="1"/>
    <col min="35" max="16384" width="9.140625" style="1"/>
  </cols>
  <sheetData>
    <row r="1" spans="1:34" ht="22.5" customHeight="1" x14ac:dyDescent="0.35">
      <c r="A1" s="100" t="s">
        <v>80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43.839999999999996</v>
      </c>
      <c r="G8" s="20">
        <f t="shared" ref="G8:G16" si="3">E8*F8</f>
        <v>41.776543209876536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57751.893333333326</v>
      </c>
      <c r="Q8" s="15"/>
      <c r="R8" s="13">
        <f>G8*16*86.4</f>
        <v>57751.893333333326</v>
      </c>
      <c r="S8" s="15"/>
      <c r="T8" s="13">
        <f>G8*16*86.4</f>
        <v>57751.893333333326</v>
      </c>
      <c r="U8" s="15"/>
      <c r="V8" s="13">
        <f>G8*16*86.4</f>
        <v>57751.893333333326</v>
      </c>
      <c r="W8" s="15"/>
      <c r="X8" s="13">
        <f>G8*16*86.4</f>
        <v>57751.893333333326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219.2</v>
      </c>
      <c r="AH8" s="62">
        <f>I8+J8+K8+L8+M8+N8+O8+P8+Q8+R8+S8+T8+U8+V8+W8+X8+Y8+Z8+AA8+AB8+AC8+AD8+AE8+AF8</f>
        <v>288759.46666666662</v>
      </c>
    </row>
    <row r="9" spans="1:34" ht="32.2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2.2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2.2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221.14999999999998</v>
      </c>
      <c r="G11" s="20">
        <f t="shared" si="3"/>
        <v>240.773649691358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312042.64999999997</v>
      </c>
      <c r="R11" s="16"/>
      <c r="S11" s="14">
        <f>G11*15*86.4</f>
        <v>312042.64999999997</v>
      </c>
      <c r="T11" s="16"/>
      <c r="U11" s="14">
        <f>G11*15*86.4</f>
        <v>312042.64999999997</v>
      </c>
      <c r="V11" s="16"/>
      <c r="W11" s="14">
        <f>G11*15*86.4</f>
        <v>312042.64999999997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884.59999999999991</v>
      </c>
      <c r="AH11" s="62">
        <f t="shared" si="6"/>
        <v>1248170.5999999999</v>
      </c>
    </row>
    <row r="12" spans="1:34" ht="32.2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75.690000000000012</v>
      </c>
      <c r="G12" s="20">
        <f t="shared" si="3"/>
        <v>72.127430555555563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99708.960000000021</v>
      </c>
      <c r="Q12" s="15"/>
      <c r="R12" s="13">
        <f>G12*16*86.4</f>
        <v>99708.960000000021</v>
      </c>
      <c r="S12" s="15"/>
      <c r="T12" s="13">
        <f>G12*16*86.4</f>
        <v>99708.960000000021</v>
      </c>
      <c r="U12" s="15"/>
      <c r="V12" s="13">
        <f>G12*16*86.4</f>
        <v>99708.960000000021</v>
      </c>
      <c r="W12" s="15"/>
      <c r="X12" s="16"/>
      <c r="Y12" s="14">
        <f>G12*15*86.4</f>
        <v>93477.150000000023</v>
      </c>
      <c r="Z12" s="16"/>
      <c r="AA12" s="15"/>
      <c r="AB12" s="16"/>
      <c r="AC12" s="15"/>
      <c r="AD12" s="25"/>
      <c r="AE12" s="12"/>
      <c r="AF12" s="17"/>
      <c r="AG12" s="18">
        <f t="shared" si="5"/>
        <v>378.45000000000005</v>
      </c>
      <c r="AH12" s="62">
        <f t="shared" si="6"/>
        <v>492312.99000000011</v>
      </c>
    </row>
    <row r="13" spans="1:34" ht="32.2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2.2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1.27</v>
      </c>
      <c r="G14" s="20">
        <f t="shared" si="3"/>
        <v>1.3826929012345679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1791.9700000000003</v>
      </c>
      <c r="R14" s="16"/>
      <c r="S14" s="14">
        <f>G14*15*86.4</f>
        <v>1791.9700000000003</v>
      </c>
      <c r="T14" s="16"/>
      <c r="U14" s="14">
        <f>G14*15*86.4</f>
        <v>1791.9700000000003</v>
      </c>
      <c r="V14" s="16"/>
      <c r="W14" s="14">
        <f>G14*15*86.4</f>
        <v>1791.9700000000003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5.08</v>
      </c>
      <c r="AH14" s="62">
        <f t="shared" si="6"/>
        <v>7167.880000000001</v>
      </c>
    </row>
    <row r="15" spans="1:34" ht="32.2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14.68</v>
      </c>
      <c r="G15" s="20">
        <f t="shared" si="3"/>
        <v>15.982623456790122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22094.378666666667</v>
      </c>
      <c r="Q15" s="15"/>
      <c r="R15" s="13">
        <f>G15*16*86.4</f>
        <v>22094.378666666667</v>
      </c>
      <c r="S15" s="15"/>
      <c r="T15" s="13">
        <f>G15*16*86.4</f>
        <v>22094.378666666667</v>
      </c>
      <c r="U15" s="15"/>
      <c r="V15" s="13">
        <f>G15*16*86.4</f>
        <v>22094.378666666667</v>
      </c>
      <c r="W15" s="15"/>
      <c r="X15" s="13">
        <f>G15*16*86.4</f>
        <v>22094.378666666667</v>
      </c>
      <c r="Y15" s="15"/>
      <c r="Z15" s="13">
        <f>G15*16*86.4</f>
        <v>22094.378666666667</v>
      </c>
      <c r="AA15" s="15"/>
      <c r="AB15" s="16"/>
      <c r="AC15" s="15"/>
      <c r="AD15" s="25"/>
      <c r="AE15" s="12"/>
      <c r="AF15" s="17"/>
      <c r="AG15" s="18">
        <f t="shared" si="5"/>
        <v>88.08</v>
      </c>
      <c r="AH15" s="62">
        <f t="shared" si="6"/>
        <v>132566.272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2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20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179555.23199999999</v>
      </c>
      <c r="Q18" s="65">
        <f t="shared" si="7"/>
        <v>313834.61999999994</v>
      </c>
      <c r="R18" s="64">
        <f t="shared" si="7"/>
        <v>179555.23199999999</v>
      </c>
      <c r="S18" s="65">
        <f t="shared" si="7"/>
        <v>313834.61999999994</v>
      </c>
      <c r="T18" s="64">
        <f t="shared" si="7"/>
        <v>179555.23199999999</v>
      </c>
      <c r="U18" s="65">
        <f t="shared" si="7"/>
        <v>313834.61999999994</v>
      </c>
      <c r="V18" s="64">
        <f t="shared" si="7"/>
        <v>179555.23199999999</v>
      </c>
      <c r="W18" s="65">
        <f t="shared" si="7"/>
        <v>313834.61999999994</v>
      </c>
      <c r="X18" s="64">
        <f t="shared" si="7"/>
        <v>79846.271999999997</v>
      </c>
      <c r="Y18" s="65">
        <f t="shared" si="7"/>
        <v>93477.150000000023</v>
      </c>
      <c r="Z18" s="64">
        <f t="shared" si="7"/>
        <v>22094.378666666667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1575.4099999999999</v>
      </c>
      <c r="AH18" s="64">
        <f>I18+J18+K18+L18+M18+N18+O18+P18+Q18+R18+S18+T18+U18+V18+W18+X18+Y18+Z18+AA18+AB18+AC18+AD18+AE18+AF18</f>
        <v>2168977.2086666664</v>
      </c>
    </row>
    <row r="19" spans="1:34" ht="32.2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2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2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2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314207.12392051867</v>
      </c>
      <c r="Q27" s="5">
        <f t="shared" si="20"/>
        <v>549185.18518518517</v>
      </c>
      <c r="R27" s="6">
        <f t="shared" si="20"/>
        <v>314207.12392051867</v>
      </c>
      <c r="S27" s="5">
        <f t="shared" si="20"/>
        <v>549185.18518518517</v>
      </c>
      <c r="T27" s="6">
        <f t="shared" si="20"/>
        <v>314207.12392051867</v>
      </c>
      <c r="U27" s="5">
        <f t="shared" si="20"/>
        <v>549185.18518518517</v>
      </c>
      <c r="V27" s="6">
        <f t="shared" si="20"/>
        <v>314207.12392051867</v>
      </c>
      <c r="W27" s="5">
        <f t="shared" si="20"/>
        <v>549185.18518518517</v>
      </c>
      <c r="X27" s="6">
        <f t="shared" si="20"/>
        <v>139724.51374123947</v>
      </c>
      <c r="Y27" s="5">
        <f t="shared" si="20"/>
        <v>163577.44704307432</v>
      </c>
      <c r="Z27" s="6">
        <f t="shared" si="20"/>
        <v>38663.374485596716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3795534.5716927261</v>
      </c>
    </row>
    <row r="28" spans="1:34" ht="32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0.24244376845719035</v>
      </c>
      <c r="Q28" s="70">
        <f t="shared" si="21"/>
        <v>0.42375400091449472</v>
      </c>
      <c r="R28" s="43">
        <f t="shared" si="21"/>
        <v>0.24244376845719035</v>
      </c>
      <c r="S28" s="70">
        <f t="shared" si="21"/>
        <v>0.42375400091449472</v>
      </c>
      <c r="T28" s="43">
        <f t="shared" si="21"/>
        <v>0.24244376845719035</v>
      </c>
      <c r="U28" s="70">
        <f t="shared" si="21"/>
        <v>0.42375400091449472</v>
      </c>
      <c r="V28" s="43">
        <f t="shared" si="21"/>
        <v>0.24244376845719035</v>
      </c>
      <c r="W28" s="70">
        <f t="shared" si="21"/>
        <v>0.42375400091449472</v>
      </c>
      <c r="X28" s="43">
        <f t="shared" si="21"/>
        <v>0.1078121248003391</v>
      </c>
      <c r="Y28" s="70">
        <f t="shared" si="21"/>
        <v>0.1262171659282981</v>
      </c>
      <c r="Z28" s="43">
        <f t="shared" si="21"/>
        <v>2.9832850683330799E-2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0353-995D-41D8-8D96-EB918D93964D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85546875" style="2" bestFit="1" customWidth="1"/>
    <col min="35" max="16384" width="9.140625" style="1"/>
  </cols>
  <sheetData>
    <row r="1" spans="1:34" ht="22.5" customHeight="1" x14ac:dyDescent="0.35">
      <c r="A1" s="100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64.05</v>
      </c>
      <c r="G8" s="20">
        <f t="shared" ref="G8:G16" si="3">E8*F8</f>
        <v>61.035300925925924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84375.2</v>
      </c>
      <c r="Q8" s="15"/>
      <c r="R8" s="13">
        <f>G8*16*86.4</f>
        <v>84375.2</v>
      </c>
      <c r="S8" s="15"/>
      <c r="T8" s="13">
        <f>G8*16*86.4</f>
        <v>84375.2</v>
      </c>
      <c r="U8" s="15"/>
      <c r="V8" s="13">
        <f>G8*16*86.4</f>
        <v>84375.2</v>
      </c>
      <c r="W8" s="15"/>
      <c r="X8" s="13">
        <f>G8*16*86.4</f>
        <v>84375.2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320.25</v>
      </c>
      <c r="AH8" s="62">
        <f>I8+J8+K8+L8+M8+N8+O8+P8+Q8+R8+S8+T8+U8+V8+W8+X8+Y8+Z8+AA8+AB8+AC8+AD8+AE8+AF8</f>
        <v>421876</v>
      </c>
    </row>
    <row r="9" spans="1:34" ht="32.2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2.2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2.2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66.610000000000042</v>
      </c>
      <c r="G11" s="20">
        <f t="shared" si="3"/>
        <v>72.520609567901275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93986.71000000005</v>
      </c>
      <c r="R11" s="16"/>
      <c r="S11" s="14">
        <f>G11*15*86.4</f>
        <v>93986.71000000005</v>
      </c>
      <c r="T11" s="16"/>
      <c r="U11" s="14">
        <f>G11*15*86.4</f>
        <v>93986.71000000005</v>
      </c>
      <c r="V11" s="16"/>
      <c r="W11" s="14">
        <f>G11*15*86.4</f>
        <v>93986.71000000005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266.44000000000017</v>
      </c>
      <c r="AH11" s="62">
        <f t="shared" si="6"/>
        <v>375946.8400000002</v>
      </c>
    </row>
    <row r="12" spans="1:34" ht="32.2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78.050000000000011</v>
      </c>
      <c r="G12" s="20">
        <f t="shared" si="3"/>
        <v>74.376350308641989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102817.8666666667</v>
      </c>
      <c r="Q12" s="15"/>
      <c r="R12" s="13">
        <f>G12*16*86.4</f>
        <v>102817.8666666667</v>
      </c>
      <c r="S12" s="15"/>
      <c r="T12" s="13">
        <f>G12*16*86.4</f>
        <v>102817.8666666667</v>
      </c>
      <c r="U12" s="15"/>
      <c r="V12" s="13">
        <f>G12*16*86.4</f>
        <v>102817.8666666667</v>
      </c>
      <c r="W12" s="15"/>
      <c r="X12" s="16"/>
      <c r="Y12" s="14">
        <f>G12*15*86.4</f>
        <v>96391.750000000015</v>
      </c>
      <c r="Z12" s="16"/>
      <c r="AA12" s="15"/>
      <c r="AB12" s="16"/>
      <c r="AC12" s="15"/>
      <c r="AD12" s="25"/>
      <c r="AE12" s="12"/>
      <c r="AF12" s="17"/>
      <c r="AG12" s="18">
        <f t="shared" si="5"/>
        <v>390.25000000000006</v>
      </c>
      <c r="AH12" s="62">
        <f t="shared" si="6"/>
        <v>507663.21666666679</v>
      </c>
    </row>
    <row r="13" spans="1:34" ht="32.2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2.2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10.199999999999999</v>
      </c>
      <c r="G15" s="20">
        <f t="shared" si="3"/>
        <v>11.105092592592593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15351.680000000002</v>
      </c>
      <c r="Q15" s="15"/>
      <c r="R15" s="13">
        <f>G15*16*86.4</f>
        <v>15351.680000000002</v>
      </c>
      <c r="S15" s="15"/>
      <c r="T15" s="13">
        <f>G15*16*86.4</f>
        <v>15351.680000000002</v>
      </c>
      <c r="U15" s="15"/>
      <c r="V15" s="13">
        <f>G15*16*86.4</f>
        <v>15351.680000000002</v>
      </c>
      <c r="W15" s="15"/>
      <c r="X15" s="13">
        <f>G15*16*86.4</f>
        <v>15351.680000000002</v>
      </c>
      <c r="Y15" s="15"/>
      <c r="Z15" s="13">
        <f>G15*16*86.4</f>
        <v>15351.680000000002</v>
      </c>
      <c r="AA15" s="15"/>
      <c r="AB15" s="16"/>
      <c r="AC15" s="15"/>
      <c r="AD15" s="25"/>
      <c r="AE15" s="12"/>
      <c r="AF15" s="17"/>
      <c r="AG15" s="18">
        <f t="shared" si="5"/>
        <v>61.199999999999996</v>
      </c>
      <c r="AH15" s="62">
        <f t="shared" si="6"/>
        <v>92110.080000000016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0.14000000000000001</v>
      </c>
      <c r="G16" s="47">
        <f t="shared" si="3"/>
        <v>0.15242283950617286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197.54000000000005</v>
      </c>
      <c r="R16" s="54"/>
      <c r="S16" s="55">
        <f>G16*15*86.4</f>
        <v>197.54000000000005</v>
      </c>
      <c r="T16" s="54"/>
      <c r="U16" s="55">
        <f>G16*15*86.4</f>
        <v>197.54000000000005</v>
      </c>
      <c r="V16" s="54"/>
      <c r="W16" s="55">
        <f>G16*15*86.4</f>
        <v>197.54000000000005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0.56000000000000005</v>
      </c>
      <c r="AH16" s="63">
        <f t="shared" si="6"/>
        <v>790.1600000000002</v>
      </c>
    </row>
    <row r="17" spans="1:34" ht="32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2.2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202544.7466666667</v>
      </c>
      <c r="Q18" s="65">
        <f t="shared" si="7"/>
        <v>94184.250000000044</v>
      </c>
      <c r="R18" s="64">
        <f t="shared" si="7"/>
        <v>202544.7466666667</v>
      </c>
      <c r="S18" s="65">
        <f t="shared" si="7"/>
        <v>94184.250000000044</v>
      </c>
      <c r="T18" s="64">
        <f t="shared" si="7"/>
        <v>202544.7466666667</v>
      </c>
      <c r="U18" s="65">
        <f t="shared" si="7"/>
        <v>94184.250000000044</v>
      </c>
      <c r="V18" s="64">
        <f t="shared" si="7"/>
        <v>202544.7466666667</v>
      </c>
      <c r="W18" s="65">
        <f t="shared" si="7"/>
        <v>94184.250000000044</v>
      </c>
      <c r="X18" s="64">
        <f t="shared" si="7"/>
        <v>99726.88</v>
      </c>
      <c r="Y18" s="65">
        <f t="shared" si="7"/>
        <v>96391.750000000015</v>
      </c>
      <c r="Z18" s="64">
        <f t="shared" si="7"/>
        <v>15351.680000000002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1038.7000000000003</v>
      </c>
      <c r="AH18" s="64">
        <f>I18+J18+K18+L18+M18+N18+O18+P18+Q18+R18+S18+T18+U18+V18+W18+X18+Y18+Z18+AA18+AB18+AC18+AD18+AE18+AF18</f>
        <v>1398386.2966666666</v>
      </c>
    </row>
    <row r="19" spans="1:34" ht="32.2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2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2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2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354436.91395939613</v>
      </c>
      <c r="Q27" s="5">
        <f t="shared" si="20"/>
        <v>164814.81481481492</v>
      </c>
      <c r="R27" s="6">
        <f t="shared" si="20"/>
        <v>354436.91395939613</v>
      </c>
      <c r="S27" s="5">
        <f t="shared" si="20"/>
        <v>164814.81481481492</v>
      </c>
      <c r="T27" s="6">
        <f t="shared" si="20"/>
        <v>354436.91395939613</v>
      </c>
      <c r="U27" s="5">
        <f t="shared" si="20"/>
        <v>164814.81481481492</v>
      </c>
      <c r="V27" s="6">
        <f t="shared" si="20"/>
        <v>354436.91395939613</v>
      </c>
      <c r="W27" s="5">
        <f t="shared" si="20"/>
        <v>164814.81481481492</v>
      </c>
      <c r="X27" s="6">
        <f t="shared" si="20"/>
        <v>174513.96872894632</v>
      </c>
      <c r="Y27" s="5">
        <f t="shared" si="20"/>
        <v>168677.76115354669</v>
      </c>
      <c r="Z27" s="6">
        <f t="shared" si="20"/>
        <v>26864.197530864203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2447062.8425102015</v>
      </c>
    </row>
    <row r="28" spans="1:34" ht="32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0.27348527311681803</v>
      </c>
      <c r="Q28" s="70">
        <f t="shared" si="21"/>
        <v>0.12717192501143126</v>
      </c>
      <c r="R28" s="43">
        <f t="shared" si="21"/>
        <v>0.27348527311681803</v>
      </c>
      <c r="S28" s="70">
        <f t="shared" si="21"/>
        <v>0.12717192501143126</v>
      </c>
      <c r="T28" s="43">
        <f t="shared" si="21"/>
        <v>0.27348527311681803</v>
      </c>
      <c r="U28" s="70">
        <f t="shared" si="21"/>
        <v>0.12717192501143126</v>
      </c>
      <c r="V28" s="43">
        <f t="shared" si="21"/>
        <v>0.27348527311681803</v>
      </c>
      <c r="W28" s="70">
        <f t="shared" si="21"/>
        <v>0.12717192501143126</v>
      </c>
      <c r="X28" s="43">
        <f t="shared" si="21"/>
        <v>0.1346558400686314</v>
      </c>
      <c r="Y28" s="70">
        <f t="shared" si="21"/>
        <v>0.13015259348267491</v>
      </c>
      <c r="Z28" s="43">
        <f t="shared" si="21"/>
        <v>2.0728547477518674E-2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E8A0-744A-49ED-9231-65CCD22FD888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9.9499999999999993</v>
      </c>
      <c r="G8" s="20">
        <f t="shared" ref="G8:G16" si="3">E8*F8</f>
        <v>9.481674382716049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13107.466666666667</v>
      </c>
      <c r="Q8" s="15"/>
      <c r="R8" s="13">
        <f>G8*16*86.4</f>
        <v>13107.466666666667</v>
      </c>
      <c r="S8" s="15"/>
      <c r="T8" s="13">
        <f>G8*16*86.4</f>
        <v>13107.466666666667</v>
      </c>
      <c r="U8" s="15"/>
      <c r="V8" s="13">
        <f>G8*16*86.4</f>
        <v>13107.466666666667</v>
      </c>
      <c r="W8" s="15"/>
      <c r="X8" s="13">
        <f>G8*16*86.4</f>
        <v>13107.466666666667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49.75</v>
      </c>
      <c r="AH8" s="62">
        <f>I8+J8+K8+L8+M8+N8+O8+P8+Q8+R8+S8+T8+U8+V8+W8+X8+Y8+Z8+AA8+AB8+AC8+AD8+AE8+AF8</f>
        <v>65537.333333333343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66.41</v>
      </c>
      <c r="G11" s="20">
        <f t="shared" si="3"/>
        <v>72.30286265432099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93704.510000000009</v>
      </c>
      <c r="R11" s="16"/>
      <c r="S11" s="14">
        <f>G11*15*86.4</f>
        <v>93704.510000000009</v>
      </c>
      <c r="T11" s="16"/>
      <c r="U11" s="14">
        <f>G11*15*86.4</f>
        <v>93704.510000000009</v>
      </c>
      <c r="V11" s="16"/>
      <c r="W11" s="14">
        <f>G11*15*86.4</f>
        <v>93704.510000000009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265.64</v>
      </c>
      <c r="AH11" s="62">
        <f t="shared" si="6"/>
        <v>374818.04000000004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115.51</v>
      </c>
      <c r="G12" s="20">
        <f t="shared" si="3"/>
        <v>110.07318672839506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152165.17333333334</v>
      </c>
      <c r="Q12" s="15"/>
      <c r="R12" s="13">
        <f>G12*16*86.4</f>
        <v>152165.17333333334</v>
      </c>
      <c r="S12" s="15"/>
      <c r="T12" s="13">
        <f>G12*16*86.4</f>
        <v>152165.17333333334</v>
      </c>
      <c r="U12" s="15"/>
      <c r="V12" s="13">
        <f>G12*16*86.4</f>
        <v>152165.17333333334</v>
      </c>
      <c r="W12" s="15"/>
      <c r="X12" s="16"/>
      <c r="Y12" s="14">
        <f>G12*15*86.4</f>
        <v>142654.85</v>
      </c>
      <c r="Z12" s="16"/>
      <c r="AA12" s="15"/>
      <c r="AB12" s="16"/>
      <c r="AC12" s="15"/>
      <c r="AD12" s="25"/>
      <c r="AE12" s="12"/>
      <c r="AF12" s="17"/>
      <c r="AG12" s="18">
        <f t="shared" si="5"/>
        <v>577.55000000000007</v>
      </c>
      <c r="AH12" s="62">
        <f t="shared" si="6"/>
        <v>751315.54333333333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9.48</v>
      </c>
      <c r="G15" s="20">
        <f t="shared" si="3"/>
        <v>10.321203703703704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14268.032000000001</v>
      </c>
      <c r="Q15" s="15"/>
      <c r="R15" s="13">
        <f>G15*16*86.4</f>
        <v>14268.032000000001</v>
      </c>
      <c r="S15" s="15"/>
      <c r="T15" s="13">
        <f>G15*16*86.4</f>
        <v>14268.032000000001</v>
      </c>
      <c r="U15" s="15"/>
      <c r="V15" s="13">
        <f>G15*16*86.4</f>
        <v>14268.032000000001</v>
      </c>
      <c r="W15" s="15"/>
      <c r="X15" s="13">
        <f>G15*16*86.4</f>
        <v>14268.032000000001</v>
      </c>
      <c r="Y15" s="15"/>
      <c r="Z15" s="13">
        <f>G15*16*86.4</f>
        <v>14268.032000000001</v>
      </c>
      <c r="AA15" s="15"/>
      <c r="AB15" s="16"/>
      <c r="AC15" s="15"/>
      <c r="AD15" s="25"/>
      <c r="AE15" s="12"/>
      <c r="AF15" s="17"/>
      <c r="AG15" s="18">
        <f t="shared" si="5"/>
        <v>56.88</v>
      </c>
      <c r="AH15" s="62">
        <f t="shared" si="6"/>
        <v>85608.19200000001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3.5</v>
      </c>
      <c r="G16" s="47">
        <f t="shared" si="3"/>
        <v>3.8105709876543212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4938.5000000000009</v>
      </c>
      <c r="R16" s="54"/>
      <c r="S16" s="55">
        <f>G16*15*86.4</f>
        <v>4938.5000000000009</v>
      </c>
      <c r="T16" s="54"/>
      <c r="U16" s="55">
        <f>G16*15*86.4</f>
        <v>4938.5000000000009</v>
      </c>
      <c r="V16" s="54"/>
      <c r="W16" s="55">
        <f>G16*15*86.4</f>
        <v>4938.5000000000009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14</v>
      </c>
      <c r="AH16" s="63">
        <f t="shared" si="6"/>
        <v>19754.000000000004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179540.67200000002</v>
      </c>
      <c r="Q18" s="65">
        <f t="shared" si="7"/>
        <v>98643.010000000009</v>
      </c>
      <c r="R18" s="64">
        <f t="shared" si="7"/>
        <v>179540.67200000002</v>
      </c>
      <c r="S18" s="65">
        <f t="shared" si="7"/>
        <v>98643.010000000009</v>
      </c>
      <c r="T18" s="64">
        <f t="shared" si="7"/>
        <v>179540.67200000002</v>
      </c>
      <c r="U18" s="65">
        <f t="shared" si="7"/>
        <v>98643.010000000009</v>
      </c>
      <c r="V18" s="64">
        <f t="shared" si="7"/>
        <v>179540.67200000002</v>
      </c>
      <c r="W18" s="65">
        <f t="shared" si="7"/>
        <v>98643.010000000009</v>
      </c>
      <c r="X18" s="64">
        <f t="shared" si="7"/>
        <v>27375.498666666666</v>
      </c>
      <c r="Y18" s="65">
        <f t="shared" si="7"/>
        <v>142654.85</v>
      </c>
      <c r="Z18" s="64">
        <f t="shared" si="7"/>
        <v>14268.032000000001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963.82</v>
      </c>
      <c r="AH18" s="64">
        <f>I18+J18+K18+L18+M18+N18+O18+P18+Q18+R18+S18+T18+U18+V18+W18+X18+Y18+Z18+AA18+AB18+AC18+AD18+AE18+AF18</f>
        <v>1297033.1086666668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100</v>
      </c>
      <c r="R25" s="8">
        <v>100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0</v>
      </c>
      <c r="AB25" s="8">
        <v>0</v>
      </c>
      <c r="AC25" s="7">
        <v>0</v>
      </c>
      <c r="AD25" s="8">
        <v>0</v>
      </c>
      <c r="AE25" s="7">
        <v>0</v>
      </c>
      <c r="AF25" s="8">
        <v>0</v>
      </c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314181.64509891422</v>
      </c>
      <c r="Q27" s="5">
        <f t="shared" si="20"/>
        <v>172617.28395061733</v>
      </c>
      <c r="R27" s="6">
        <f t="shared" si="20"/>
        <v>314181.64509891422</v>
      </c>
      <c r="S27" s="5">
        <f t="shared" si="20"/>
        <v>172617.28395061733</v>
      </c>
      <c r="T27" s="6">
        <f t="shared" si="20"/>
        <v>314181.64509891422</v>
      </c>
      <c r="U27" s="5">
        <f t="shared" si="20"/>
        <v>172617.28395061733</v>
      </c>
      <c r="V27" s="6">
        <f t="shared" si="20"/>
        <v>314181.64509891422</v>
      </c>
      <c r="W27" s="5">
        <f t="shared" si="20"/>
        <v>172617.28395061733</v>
      </c>
      <c r="X27" s="6">
        <f t="shared" si="20"/>
        <v>47904.907064714927</v>
      </c>
      <c r="Y27" s="5">
        <f t="shared" si="20"/>
        <v>249634.44190706185</v>
      </c>
      <c r="Z27" s="6">
        <f t="shared" si="20"/>
        <v>24967.901234567908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2269702.9664044711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0.242424108872619</v>
      </c>
      <c r="Q28" s="70">
        <f t="shared" si="21"/>
        <v>0.13319234872732819</v>
      </c>
      <c r="R28" s="43">
        <f t="shared" si="21"/>
        <v>0.242424108872619</v>
      </c>
      <c r="S28" s="70">
        <f t="shared" si="21"/>
        <v>0.13319234872732819</v>
      </c>
      <c r="T28" s="43">
        <f t="shared" si="21"/>
        <v>0.242424108872619</v>
      </c>
      <c r="U28" s="70">
        <f t="shared" si="21"/>
        <v>0.13319234872732819</v>
      </c>
      <c r="V28" s="43">
        <f t="shared" si="21"/>
        <v>0.242424108872619</v>
      </c>
      <c r="W28" s="70">
        <f t="shared" si="21"/>
        <v>0.13319234872732819</v>
      </c>
      <c r="X28" s="43">
        <f t="shared" si="21"/>
        <v>3.6963662858576336E-2</v>
      </c>
      <c r="Y28" s="70">
        <f t="shared" si="21"/>
        <v>0.19261916813816501</v>
      </c>
      <c r="Z28" s="43">
        <f t="shared" si="21"/>
        <v>1.9265355890870299E-2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6FA3-6386-4612-8A60-429B0FB3D49C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100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3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</v>
      </c>
      <c r="G8" s="20">
        <f t="shared" ref="G8:G16" si="3">E8*F8</f>
        <v>2.8587962962962963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3952.0000000000005</v>
      </c>
      <c r="Q8" s="15"/>
      <c r="R8" s="13">
        <f>G8*16*86.4</f>
        <v>3952.0000000000005</v>
      </c>
      <c r="S8" s="15"/>
      <c r="T8" s="13">
        <f>G8*16*86.4</f>
        <v>3952.0000000000005</v>
      </c>
      <c r="U8" s="15"/>
      <c r="V8" s="13">
        <f>G8*16*86.4</f>
        <v>3952.0000000000005</v>
      </c>
      <c r="W8" s="15"/>
      <c r="X8" s="13">
        <f>G8*16*86.4</f>
        <v>3952.0000000000005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15</v>
      </c>
      <c r="AH8" s="62">
        <f>I8+J8+K8+L8+M8+N8+O8+P8+Q8+R8+S8+T8+U8+V8+W8+X8+Y8+Z8+AA8+AB8+AC8+AD8+AE8+AF8</f>
        <v>19760.000000000004</v>
      </c>
    </row>
    <row r="9" spans="1:34" ht="33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3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6</v>
      </c>
      <c r="G10" s="20">
        <f t="shared" si="3"/>
        <v>6.5324074074074074</v>
      </c>
      <c r="H10" s="20">
        <v>3</v>
      </c>
      <c r="I10" s="19"/>
      <c r="J10" s="4"/>
      <c r="K10" s="3"/>
      <c r="L10" s="4"/>
      <c r="M10" s="15"/>
      <c r="N10" s="13">
        <f>G10*16*86.4</f>
        <v>9030.4000000000015</v>
      </c>
      <c r="O10" s="15"/>
      <c r="P10" s="13">
        <f>G10*16*86.4</f>
        <v>9030.4000000000015</v>
      </c>
      <c r="Q10" s="15"/>
      <c r="R10" s="13">
        <f>G10*16*86.4</f>
        <v>9030.4000000000015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18</v>
      </c>
      <c r="AH10" s="62">
        <f t="shared" si="6"/>
        <v>27091.200000000004</v>
      </c>
    </row>
    <row r="11" spans="1:34" ht="33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5.6</v>
      </c>
      <c r="G11" s="20">
        <f t="shared" si="3"/>
        <v>6.0969135802469134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7901.5999999999995</v>
      </c>
      <c r="R11" s="16"/>
      <c r="S11" s="14">
        <f>G11*15*86.4</f>
        <v>7901.5999999999995</v>
      </c>
      <c r="T11" s="16"/>
      <c r="U11" s="14">
        <f>G11*15*86.4</f>
        <v>7901.5999999999995</v>
      </c>
      <c r="V11" s="16"/>
      <c r="W11" s="14">
        <f>G11*15*86.4</f>
        <v>7901.5999999999995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22.4</v>
      </c>
      <c r="AH11" s="62">
        <f t="shared" si="6"/>
        <v>31606.399999999998</v>
      </c>
    </row>
    <row r="12" spans="1:34" ht="33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126.47</v>
      </c>
      <c r="G12" s="20">
        <f t="shared" si="3"/>
        <v>120.51732253086419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166603.14666666667</v>
      </c>
      <c r="Q12" s="15"/>
      <c r="R12" s="13">
        <f>G12*16*86.4</f>
        <v>166603.14666666667</v>
      </c>
      <c r="S12" s="15"/>
      <c r="T12" s="13">
        <f>G12*16*86.4</f>
        <v>166603.14666666667</v>
      </c>
      <c r="U12" s="15"/>
      <c r="V12" s="13">
        <f>G12*16*86.4</f>
        <v>166603.14666666667</v>
      </c>
      <c r="W12" s="15"/>
      <c r="X12" s="16"/>
      <c r="Y12" s="14">
        <f>G12*15*86.4</f>
        <v>156190.45000000001</v>
      </c>
      <c r="Z12" s="16"/>
      <c r="AA12" s="15"/>
      <c r="AB12" s="16"/>
      <c r="AC12" s="15"/>
      <c r="AD12" s="25"/>
      <c r="AE12" s="12"/>
      <c r="AF12" s="17"/>
      <c r="AG12" s="18">
        <f t="shared" si="5"/>
        <v>632.35</v>
      </c>
      <c r="AH12" s="62">
        <f t="shared" si="6"/>
        <v>822603.03666666662</v>
      </c>
    </row>
    <row r="13" spans="1:34" ht="33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3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0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9030.4000000000015</v>
      </c>
      <c r="O18" s="65">
        <f t="shared" si="7"/>
        <v>0</v>
      </c>
      <c r="P18" s="64">
        <f t="shared" si="7"/>
        <v>179585.54666666666</v>
      </c>
      <c r="Q18" s="65">
        <f t="shared" si="7"/>
        <v>7901.5999999999995</v>
      </c>
      <c r="R18" s="64">
        <f t="shared" si="7"/>
        <v>179585.54666666666</v>
      </c>
      <c r="S18" s="65">
        <f t="shared" si="7"/>
        <v>7901.5999999999995</v>
      </c>
      <c r="T18" s="64">
        <f t="shared" si="7"/>
        <v>170555.14666666667</v>
      </c>
      <c r="U18" s="65">
        <f t="shared" si="7"/>
        <v>7901.5999999999995</v>
      </c>
      <c r="V18" s="64">
        <f t="shared" si="7"/>
        <v>170555.14666666667</v>
      </c>
      <c r="W18" s="65">
        <f t="shared" si="7"/>
        <v>7901.5999999999995</v>
      </c>
      <c r="X18" s="64">
        <f t="shared" si="7"/>
        <v>3952.0000000000005</v>
      </c>
      <c r="Y18" s="65">
        <f t="shared" si="7"/>
        <v>156190.45000000001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687.75</v>
      </c>
      <c r="AH18" s="64">
        <f>I18+J18+K18+L18+M18+N18+O18+P18+Q18+R18+S18+T18+U18+V18+W18+X18+Y18+Z18+AA18+AB18+AC18+AD18+AE18+AF18</f>
        <v>901060.63666666672</v>
      </c>
    </row>
    <row r="19" spans="1:34" ht="33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3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0</v>
      </c>
      <c r="R25" s="8">
        <v>0</v>
      </c>
      <c r="S25" s="7">
        <v>60</v>
      </c>
      <c r="T25" s="8">
        <v>60</v>
      </c>
      <c r="U25" s="7">
        <v>60</v>
      </c>
      <c r="V25" s="8">
        <v>60</v>
      </c>
      <c r="W25" s="7">
        <v>60</v>
      </c>
      <c r="X25" s="8">
        <v>60</v>
      </c>
      <c r="Y25" s="7">
        <v>60</v>
      </c>
      <c r="Z25" s="8">
        <v>60</v>
      </c>
      <c r="AA25" s="7">
        <v>60</v>
      </c>
      <c r="AB25" s="8">
        <v>60</v>
      </c>
      <c r="AC25" s="7">
        <v>0</v>
      </c>
      <c r="AD25" s="8">
        <v>0</v>
      </c>
      <c r="AE25" s="7">
        <v>0</v>
      </c>
      <c r="AF25" s="8">
        <v>0</v>
      </c>
      <c r="AG25" s="119"/>
      <c r="AH25" s="120"/>
    </row>
    <row r="26" spans="1:34" ht="33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8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15802.469135802474</v>
      </c>
      <c r="O27" s="5">
        <f>O18/O23</f>
        <v>0</v>
      </c>
      <c r="P27" s="6">
        <f t="shared" si="20"/>
        <v>314260.17213370552</v>
      </c>
      <c r="Q27" s="5">
        <f t="shared" si="20"/>
        <v>13827.160493827161</v>
      </c>
      <c r="R27" s="6">
        <f t="shared" si="20"/>
        <v>314260.17213370552</v>
      </c>
      <c r="S27" s="5">
        <f t="shared" si="20"/>
        <v>13827.160493827161</v>
      </c>
      <c r="T27" s="6">
        <f t="shared" si="20"/>
        <v>298457.70299790305</v>
      </c>
      <c r="U27" s="5">
        <f t="shared" si="20"/>
        <v>13827.160493827161</v>
      </c>
      <c r="V27" s="6">
        <f t="shared" si="20"/>
        <v>298457.70299790305</v>
      </c>
      <c r="W27" s="5">
        <f t="shared" si="20"/>
        <v>13827.160493827161</v>
      </c>
      <c r="X27" s="6">
        <f t="shared" si="20"/>
        <v>6915.6801497930737</v>
      </c>
      <c r="Y27" s="5">
        <f t="shared" si="20"/>
        <v>273320.64642010315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1576783.1879442246</v>
      </c>
    </row>
    <row r="28" spans="1:34" ht="33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1.219326322206981E-2</v>
      </c>
      <c r="O28" s="70">
        <f t="shared" si="21"/>
        <v>0</v>
      </c>
      <c r="P28" s="43">
        <f t="shared" si="21"/>
        <v>0.24248470072045178</v>
      </c>
      <c r="Q28" s="70">
        <f t="shared" si="21"/>
        <v>1.0669105319311081E-2</v>
      </c>
      <c r="R28" s="43">
        <f t="shared" si="21"/>
        <v>0.24248470072045178</v>
      </c>
      <c r="S28" s="70">
        <f t="shared" si="21"/>
        <v>1.0669105319311081E-2</v>
      </c>
      <c r="T28" s="43">
        <f t="shared" si="21"/>
        <v>0.23029143749838199</v>
      </c>
      <c r="U28" s="70">
        <f t="shared" si="21"/>
        <v>1.0669105319311081E-2</v>
      </c>
      <c r="V28" s="43">
        <f t="shared" si="21"/>
        <v>0.23029143749838199</v>
      </c>
      <c r="W28" s="70">
        <f t="shared" si="21"/>
        <v>1.0669105319311081E-2</v>
      </c>
      <c r="X28" s="43">
        <f t="shared" si="21"/>
        <v>5.3361729550872481E-3</v>
      </c>
      <c r="Y28" s="70">
        <f t="shared" si="21"/>
        <v>0.21089556050933886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BBEB-CB5B-4390-B79F-24DAC98DE4A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29.12</v>
      </c>
      <c r="G7" s="34">
        <f>E7*F7</f>
        <v>27.749382716049382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38360.746666666666</v>
      </c>
      <c r="Q7" s="39">
        <f>G7*15*86.4</f>
        <v>35963.200000000004</v>
      </c>
      <c r="R7" s="38"/>
      <c r="S7" s="40"/>
      <c r="T7" s="41">
        <f>G7*16*86.4</f>
        <v>38360.746666666666</v>
      </c>
      <c r="U7" s="40"/>
      <c r="V7" s="41">
        <f>G7*16*86.4</f>
        <v>38360.746666666666</v>
      </c>
      <c r="W7" s="40"/>
      <c r="X7" s="41">
        <f>G7*16*86.4</f>
        <v>38360.746666666666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145.6</v>
      </c>
      <c r="AH7" s="61">
        <f>I7+J7+K7+L7+M7+N7+O7+P7+Q7+R7+S7+T7+U7+V7+W7+X7+Y7+Z7+AA7+AB7+AC7+AD7+AE7+AF7</f>
        <v>189406.18666666668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22.92</v>
      </c>
      <c r="G8" s="20">
        <f t="shared" ref="G8:G16" si="3">E8*F8</f>
        <v>21.841203703703705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30193.280000000002</v>
      </c>
      <c r="Q8" s="15"/>
      <c r="R8" s="13">
        <f>G8*16*86.4</f>
        <v>30193.280000000002</v>
      </c>
      <c r="S8" s="15"/>
      <c r="T8" s="13">
        <f>G8*16*86.4</f>
        <v>30193.280000000002</v>
      </c>
      <c r="U8" s="15"/>
      <c r="V8" s="13">
        <f>G8*16*86.4</f>
        <v>30193.280000000002</v>
      </c>
      <c r="W8" s="15"/>
      <c r="X8" s="13">
        <f>G8*16*86.4</f>
        <v>30193.280000000002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114.60000000000001</v>
      </c>
      <c r="AH8" s="62">
        <f>I8+J8+K8+L8+M8+N8+O8+P8+Q8+R8+S8+T8+U8+V8+W8+X8+Y8+Z8+AA8+AB8+AC8+AD8+AE8+AF8</f>
        <v>150966.40000000002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10.32</v>
      </c>
      <c r="G10" s="20">
        <f t="shared" si="3"/>
        <v>11.235740740740741</v>
      </c>
      <c r="H10" s="20">
        <v>3</v>
      </c>
      <c r="I10" s="19"/>
      <c r="J10" s="4"/>
      <c r="K10" s="3"/>
      <c r="L10" s="4"/>
      <c r="M10" s="15"/>
      <c r="N10" s="13">
        <f>G10*16*86.4</f>
        <v>15532.288000000002</v>
      </c>
      <c r="O10" s="15"/>
      <c r="P10" s="13">
        <f>G10*16*86.4</f>
        <v>15532.288000000002</v>
      </c>
      <c r="Q10" s="15"/>
      <c r="R10" s="13">
        <f>G10*16*86.4</f>
        <v>15532.288000000002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30.96</v>
      </c>
      <c r="AH10" s="62">
        <f t="shared" si="6"/>
        <v>46596.864000000009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34.729999999999997</v>
      </c>
      <c r="G11" s="20">
        <f t="shared" si="3"/>
        <v>37.811751543209873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49004.03</v>
      </c>
      <c r="R11" s="16"/>
      <c r="S11" s="14">
        <f>G11*15*86.4</f>
        <v>49004.03</v>
      </c>
      <c r="T11" s="16"/>
      <c r="U11" s="14">
        <f>G11*15*86.4</f>
        <v>49004.03</v>
      </c>
      <c r="V11" s="16"/>
      <c r="W11" s="14">
        <f>G11*15*86.4</f>
        <v>49004.03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138.91999999999999</v>
      </c>
      <c r="AH11" s="62">
        <f t="shared" si="6"/>
        <v>196016.12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103.7</v>
      </c>
      <c r="G12" s="20">
        <f t="shared" si="3"/>
        <v>98.819058641975303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136607.46666666667</v>
      </c>
      <c r="Q12" s="15"/>
      <c r="R12" s="13">
        <f>G12*16*86.4</f>
        <v>136607.46666666667</v>
      </c>
      <c r="S12" s="15"/>
      <c r="T12" s="13">
        <f>G12*16*86.4</f>
        <v>136607.46666666667</v>
      </c>
      <c r="U12" s="15"/>
      <c r="V12" s="13">
        <f>G12*16*86.4</f>
        <v>136607.46666666667</v>
      </c>
      <c r="W12" s="15"/>
      <c r="X12" s="16"/>
      <c r="Y12" s="14">
        <f>G12*15*86.4</f>
        <v>128069.5</v>
      </c>
      <c r="Z12" s="16"/>
      <c r="AA12" s="15"/>
      <c r="AB12" s="16"/>
      <c r="AC12" s="15"/>
      <c r="AD12" s="25"/>
      <c r="AE12" s="12"/>
      <c r="AF12" s="17"/>
      <c r="AG12" s="18">
        <f t="shared" si="5"/>
        <v>518.5</v>
      </c>
      <c r="AH12" s="62">
        <f t="shared" si="6"/>
        <v>674499.3666666667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0.46</v>
      </c>
      <c r="G15" s="20">
        <f t="shared" si="3"/>
        <v>0.50081790123456793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692.33066666666673</v>
      </c>
      <c r="Q15" s="15"/>
      <c r="R15" s="13">
        <f>G15*16*86.4</f>
        <v>692.33066666666673</v>
      </c>
      <c r="S15" s="15"/>
      <c r="T15" s="13">
        <f>G15*16*86.4</f>
        <v>692.33066666666673</v>
      </c>
      <c r="U15" s="15"/>
      <c r="V15" s="13">
        <f>G15*16*86.4</f>
        <v>692.33066666666673</v>
      </c>
      <c r="W15" s="15"/>
      <c r="X15" s="13">
        <f>G15*16*86.4</f>
        <v>692.33066666666673</v>
      </c>
      <c r="Y15" s="15"/>
      <c r="Z15" s="13">
        <f>G15*16*86.4</f>
        <v>692.33066666666673</v>
      </c>
      <c r="AA15" s="15"/>
      <c r="AB15" s="16"/>
      <c r="AC15" s="15"/>
      <c r="AD15" s="25"/>
      <c r="AE15" s="12"/>
      <c r="AF15" s="17"/>
      <c r="AG15" s="18">
        <f t="shared" si="5"/>
        <v>2.7600000000000002</v>
      </c>
      <c r="AH15" s="62">
        <f t="shared" si="6"/>
        <v>4153.9840000000004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15532.288000000002</v>
      </c>
      <c r="O18" s="65">
        <f t="shared" si="7"/>
        <v>0</v>
      </c>
      <c r="P18" s="64">
        <f t="shared" si="7"/>
        <v>221386.11200000002</v>
      </c>
      <c r="Q18" s="65">
        <f t="shared" si="7"/>
        <v>84967.23000000001</v>
      </c>
      <c r="R18" s="64">
        <f t="shared" si="7"/>
        <v>183025.36533333335</v>
      </c>
      <c r="S18" s="65">
        <f t="shared" si="7"/>
        <v>49004.03</v>
      </c>
      <c r="T18" s="64">
        <f t="shared" si="7"/>
        <v>205853.82400000002</v>
      </c>
      <c r="U18" s="65">
        <f t="shared" si="7"/>
        <v>49004.03</v>
      </c>
      <c r="V18" s="64">
        <f t="shared" si="7"/>
        <v>205853.82400000002</v>
      </c>
      <c r="W18" s="65">
        <f t="shared" si="7"/>
        <v>49004.03</v>
      </c>
      <c r="X18" s="64">
        <f t="shared" si="7"/>
        <v>69246.357333333333</v>
      </c>
      <c r="Y18" s="65">
        <f t="shared" si="7"/>
        <v>128069.5</v>
      </c>
      <c r="Z18" s="64">
        <f t="shared" si="7"/>
        <v>692.33066666666673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951.33999999999992</v>
      </c>
      <c r="AH18" s="64">
        <f>I18+J18+K18+L18+M18+N18+O18+P18+Q18+R18+S18+T18+U18+V18+W18+X18+Y18+Z18+AA18+AB18+AC18+AD18+AE18+AF18</f>
        <v>1261638.9213333332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27180.246913580253</v>
      </c>
      <c r="O27" s="5">
        <f>O18/O23</f>
        <v>0</v>
      </c>
      <c r="P27" s="6">
        <f t="shared" si="20"/>
        <v>387407.77839024953</v>
      </c>
      <c r="Q27" s="5">
        <f t="shared" si="20"/>
        <v>148685.77578287007</v>
      </c>
      <c r="R27" s="6">
        <f t="shared" si="20"/>
        <v>320279.57640292478</v>
      </c>
      <c r="S27" s="5">
        <f t="shared" si="20"/>
        <v>85753.08641975309</v>
      </c>
      <c r="T27" s="6">
        <f t="shared" si="20"/>
        <v>360227.5314766693</v>
      </c>
      <c r="U27" s="5">
        <f t="shared" si="20"/>
        <v>85753.08641975309</v>
      </c>
      <c r="V27" s="6">
        <f t="shared" si="20"/>
        <v>360227.5314766693</v>
      </c>
      <c r="W27" s="5">
        <f t="shared" si="20"/>
        <v>85753.08641975309</v>
      </c>
      <c r="X27" s="6">
        <f t="shared" si="20"/>
        <v>121175.5209654887</v>
      </c>
      <c r="Y27" s="5">
        <f t="shared" si="20"/>
        <v>224111.25985423176</v>
      </c>
      <c r="Z27" s="6">
        <f t="shared" si="20"/>
        <v>1211.5226337448562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2207766.0031556874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2.0972412741960073E-2</v>
      </c>
      <c r="O28" s="70">
        <f t="shared" si="21"/>
        <v>0</v>
      </c>
      <c r="P28" s="43">
        <f t="shared" si="21"/>
        <v>0.29892575493074808</v>
      </c>
      <c r="Q28" s="70">
        <f t="shared" si="21"/>
        <v>0.11472667884480715</v>
      </c>
      <c r="R28" s="43">
        <f t="shared" si="21"/>
        <v>0.24712930278003456</v>
      </c>
      <c r="S28" s="70">
        <f t="shared" si="21"/>
        <v>6.6167504953513187E-2</v>
      </c>
      <c r="T28" s="43">
        <f t="shared" si="21"/>
        <v>0.27795334218878803</v>
      </c>
      <c r="U28" s="70">
        <f t="shared" si="21"/>
        <v>6.6167504953513187E-2</v>
      </c>
      <c r="V28" s="43">
        <f t="shared" si="21"/>
        <v>0.27795334218878803</v>
      </c>
      <c r="W28" s="70">
        <f t="shared" si="21"/>
        <v>6.6167504953513187E-2</v>
      </c>
      <c r="X28" s="43">
        <f t="shared" si="21"/>
        <v>9.3499630374605472E-2</v>
      </c>
      <c r="Y28" s="70">
        <f t="shared" si="21"/>
        <v>0.1729253548257961</v>
      </c>
      <c r="Z28" s="43">
        <f t="shared" si="21"/>
        <v>9.3481684702535197E-4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9EC1-EA52-40F6-AB7F-32C95C35B43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2.68</v>
      </c>
      <c r="G7" s="34">
        <f>E7*F7</f>
        <v>2.5538580246913583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3530.4533333333338</v>
      </c>
      <c r="Q7" s="39">
        <f>G7*15*86.4</f>
        <v>3309.8000000000006</v>
      </c>
      <c r="R7" s="38"/>
      <c r="S7" s="40"/>
      <c r="T7" s="41">
        <f>G7*16*86.4</f>
        <v>3530.4533333333338</v>
      </c>
      <c r="U7" s="40"/>
      <c r="V7" s="41">
        <f>G7*16*86.4</f>
        <v>3530.4533333333338</v>
      </c>
      <c r="W7" s="40"/>
      <c r="X7" s="41">
        <f>G7*16*86.4</f>
        <v>3530.4533333333338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13.4</v>
      </c>
      <c r="AH7" s="61">
        <f>I7+J7+K7+L7+M7+N7+O7+P7+Q7+R7+S7+T7+U7+V7+W7+X7+Y7+Z7+AA7+AB7+AC7+AD7+AE7+AF7</f>
        <v>17431.613333333338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48.56</v>
      </c>
      <c r="G8" s="20">
        <f t="shared" ref="G8:G16" si="3">E8*F8</f>
        <v>46.274382716049381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63969.706666666665</v>
      </c>
      <c r="Q8" s="15"/>
      <c r="R8" s="13">
        <f>G8*16*86.4</f>
        <v>63969.706666666665</v>
      </c>
      <c r="S8" s="15"/>
      <c r="T8" s="13">
        <f>G8*16*86.4</f>
        <v>63969.706666666665</v>
      </c>
      <c r="U8" s="15"/>
      <c r="V8" s="13">
        <f>G8*16*86.4</f>
        <v>63969.706666666665</v>
      </c>
      <c r="W8" s="15"/>
      <c r="X8" s="13">
        <f>G8*16*86.4</f>
        <v>63969.706666666665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242.8</v>
      </c>
      <c r="AH8" s="62">
        <f>I8+J8+K8+L8+M8+N8+O8+P8+Q8+R8+S8+T8+U8+V8+W8+X8+Y8+Z8+AA8+AB8+AC8+AD8+AE8+AF8</f>
        <v>319848.53333333333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72.489999999999995</v>
      </c>
      <c r="G10" s="20">
        <f t="shared" si="3"/>
        <v>78.922368827160483</v>
      </c>
      <c r="H10" s="20">
        <v>3</v>
      </c>
      <c r="I10" s="19"/>
      <c r="J10" s="4"/>
      <c r="K10" s="3"/>
      <c r="L10" s="4"/>
      <c r="M10" s="15"/>
      <c r="N10" s="13">
        <f>G10*16*86.4</f>
        <v>109102.28266666665</v>
      </c>
      <c r="O10" s="15"/>
      <c r="P10" s="13">
        <f>G10*16*86.4</f>
        <v>109102.28266666665</v>
      </c>
      <c r="Q10" s="15"/>
      <c r="R10" s="13">
        <f>G10*16*86.4</f>
        <v>109102.28266666665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217.46999999999997</v>
      </c>
      <c r="AH10" s="62">
        <f t="shared" si="6"/>
        <v>327306.84799999994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412.45</v>
      </c>
      <c r="G11" s="20">
        <f t="shared" si="3"/>
        <v>449.04857253086419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581966.94999999995</v>
      </c>
      <c r="R11" s="16"/>
      <c r="S11" s="14">
        <f>G11*15*86.4</f>
        <v>581966.94999999995</v>
      </c>
      <c r="T11" s="16"/>
      <c r="U11" s="14">
        <f>G11*15*86.4</f>
        <v>581966.94999999995</v>
      </c>
      <c r="V11" s="16"/>
      <c r="W11" s="14">
        <f>G11*15*86.4</f>
        <v>581966.94999999995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1649.8</v>
      </c>
      <c r="AH11" s="62">
        <f t="shared" si="6"/>
        <v>2327867.7999999998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220.74</v>
      </c>
      <c r="G12" s="20">
        <f t="shared" si="3"/>
        <v>210.35023148148147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290788.16000000003</v>
      </c>
      <c r="Q12" s="15"/>
      <c r="R12" s="13">
        <f>G12*16*86.4</f>
        <v>290788.16000000003</v>
      </c>
      <c r="S12" s="15"/>
      <c r="T12" s="13">
        <f>G12*16*86.4</f>
        <v>290788.16000000003</v>
      </c>
      <c r="U12" s="15"/>
      <c r="V12" s="13">
        <f>G12*16*86.4</f>
        <v>290788.16000000003</v>
      </c>
      <c r="W12" s="15"/>
      <c r="X12" s="16"/>
      <c r="Y12" s="14">
        <f>G12*15*86.4</f>
        <v>272613.90000000002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1103.7</v>
      </c>
      <c r="AH12" s="62">
        <f t="shared" si="6"/>
        <v>1435766.54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1.53</v>
      </c>
      <c r="G15" s="20">
        <f t="shared" si="3"/>
        <v>1.6657638888888888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2302.752</v>
      </c>
      <c r="Q15" s="15"/>
      <c r="R15" s="13">
        <f>G15*16*86.4</f>
        <v>2302.752</v>
      </c>
      <c r="S15" s="15"/>
      <c r="T15" s="13">
        <f>G15*16*86.4</f>
        <v>2302.752</v>
      </c>
      <c r="U15" s="15"/>
      <c r="V15" s="13">
        <f>G15*16*86.4</f>
        <v>2302.752</v>
      </c>
      <c r="W15" s="15"/>
      <c r="X15" s="13">
        <f>G15*16*86.4</f>
        <v>2302.752</v>
      </c>
      <c r="Y15" s="15"/>
      <c r="Z15" s="13">
        <f>G15*16*86.4</f>
        <v>2302.752</v>
      </c>
      <c r="AA15" s="15"/>
      <c r="AB15" s="16"/>
      <c r="AC15" s="15"/>
      <c r="AD15" s="25"/>
      <c r="AE15" s="12"/>
      <c r="AF15" s="17"/>
      <c r="AG15" s="18">
        <f t="shared" si="5"/>
        <v>9.18</v>
      </c>
      <c r="AH15" s="62">
        <f t="shared" si="6"/>
        <v>13816.512000000001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109102.28266666665</v>
      </c>
      <c r="O18" s="65">
        <f t="shared" si="7"/>
        <v>0</v>
      </c>
      <c r="P18" s="64">
        <f t="shared" si="7"/>
        <v>469693.35466666665</v>
      </c>
      <c r="Q18" s="65">
        <f t="shared" si="7"/>
        <v>585276.75</v>
      </c>
      <c r="R18" s="64">
        <f t="shared" si="7"/>
        <v>466162.90133333334</v>
      </c>
      <c r="S18" s="65">
        <f t="shared" si="7"/>
        <v>581966.94999999995</v>
      </c>
      <c r="T18" s="64">
        <f t="shared" si="7"/>
        <v>360591.07200000004</v>
      </c>
      <c r="U18" s="65">
        <f t="shared" si="7"/>
        <v>581966.94999999995</v>
      </c>
      <c r="V18" s="64">
        <f t="shared" si="7"/>
        <v>360591.07200000004</v>
      </c>
      <c r="W18" s="65">
        <f t="shared" si="7"/>
        <v>581966.94999999995</v>
      </c>
      <c r="X18" s="64">
        <f t="shared" si="7"/>
        <v>69802.911999999997</v>
      </c>
      <c r="Y18" s="65">
        <f t="shared" si="7"/>
        <v>272613.90000000002</v>
      </c>
      <c r="Z18" s="64">
        <f t="shared" si="7"/>
        <v>2302.752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3236.35</v>
      </c>
      <c r="AH18" s="64">
        <f>I18+J18+K18+L18+M18+N18+O18+P18+Q18+R18+S18+T18+U18+V18+W18+X18+Y18+Z18+AA18+AB18+AC18+AD18+AE18+AF18</f>
        <v>4442037.8466666667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>
        <v>87870</v>
      </c>
      <c r="J24" s="7">
        <v>87870</v>
      </c>
      <c r="K24" s="7">
        <v>3750</v>
      </c>
      <c r="L24" s="7">
        <v>3750</v>
      </c>
      <c r="M24" s="7">
        <v>3750</v>
      </c>
      <c r="N24" s="7">
        <v>3750</v>
      </c>
      <c r="O24" s="7">
        <v>3750</v>
      </c>
      <c r="P24" s="7">
        <v>3750</v>
      </c>
      <c r="Q24" s="7">
        <v>3750</v>
      </c>
      <c r="R24" s="7">
        <v>3750</v>
      </c>
      <c r="S24" s="7">
        <v>3750</v>
      </c>
      <c r="T24" s="7">
        <v>3750</v>
      </c>
      <c r="U24" s="7">
        <v>3750</v>
      </c>
      <c r="V24" s="7">
        <v>3750</v>
      </c>
      <c r="W24" s="7">
        <v>3750</v>
      </c>
      <c r="X24" s="7">
        <v>3750</v>
      </c>
      <c r="Y24" s="7">
        <v>3750</v>
      </c>
      <c r="Z24" s="7">
        <v>3750</v>
      </c>
      <c r="AA24" s="7">
        <v>3750</v>
      </c>
      <c r="AB24" s="7">
        <v>3750</v>
      </c>
      <c r="AC24" s="7">
        <v>3750</v>
      </c>
      <c r="AD24" s="7">
        <v>3750</v>
      </c>
      <c r="AE24" s="7">
        <v>3750</v>
      </c>
      <c r="AF24" s="7">
        <v>3750</v>
      </c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190920.16460905349</v>
      </c>
      <c r="O27" s="5">
        <f>O18/O23</f>
        <v>0</v>
      </c>
      <c r="P27" s="6">
        <f t="shared" si="20"/>
        <v>821925.35661892314</v>
      </c>
      <c r="Q27" s="5">
        <f t="shared" si="20"/>
        <v>1024186.9438538469</v>
      </c>
      <c r="R27" s="6">
        <f t="shared" si="20"/>
        <v>815747.3490184414</v>
      </c>
      <c r="S27" s="5">
        <f t="shared" si="20"/>
        <v>1018395.0617283951</v>
      </c>
      <c r="T27" s="6">
        <f t="shared" si="20"/>
        <v>631005.19200986973</v>
      </c>
      <c r="U27" s="5">
        <f t="shared" si="20"/>
        <v>1018395.0617283951</v>
      </c>
      <c r="V27" s="6">
        <f t="shared" si="20"/>
        <v>631005.19200986973</v>
      </c>
      <c r="W27" s="5">
        <f t="shared" si="20"/>
        <v>1018395.0617283951</v>
      </c>
      <c r="X27" s="6">
        <f t="shared" si="20"/>
        <v>122149.44658809531</v>
      </c>
      <c r="Y27" s="5">
        <f t="shared" si="20"/>
        <v>477052.26133291348</v>
      </c>
      <c r="Z27" s="6">
        <f t="shared" si="20"/>
        <v>4029.62962962963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7773206.7208558284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0.14731494182797336</v>
      </c>
      <c r="O28" s="70">
        <f t="shared" si="21"/>
        <v>0</v>
      </c>
      <c r="P28" s="43">
        <f t="shared" si="21"/>
        <v>0.63420166405781109</v>
      </c>
      <c r="Q28" s="70">
        <f t="shared" si="21"/>
        <v>0.79026770359093124</v>
      </c>
      <c r="R28" s="43">
        <f t="shared" si="21"/>
        <v>0.62943468288459981</v>
      </c>
      <c r="S28" s="70">
        <f t="shared" si="21"/>
        <v>0.7857986587410456</v>
      </c>
      <c r="T28" s="43">
        <f t="shared" si="21"/>
        <v>0.48688672222983775</v>
      </c>
      <c r="U28" s="70">
        <f t="shared" si="21"/>
        <v>0.7857986587410456</v>
      </c>
      <c r="V28" s="43">
        <f t="shared" si="21"/>
        <v>0.48688672222983775</v>
      </c>
      <c r="W28" s="70">
        <f t="shared" si="21"/>
        <v>0.7857986587410456</v>
      </c>
      <c r="X28" s="43">
        <f t="shared" si="21"/>
        <v>9.4251116194517981E-2</v>
      </c>
      <c r="Y28" s="70">
        <f t="shared" si="21"/>
        <v>0.36809588065811227</v>
      </c>
      <c r="Z28" s="43">
        <f t="shared" si="21"/>
        <v>3.1092821216278008E-3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457E-F649-4569-B897-32E5CB629715}">
  <dimension ref="A1:AH28"/>
  <sheetViews>
    <sheetView view="pageBreakPreview" topLeftCell="C1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0" width="13.28515625" style="2" customWidth="1"/>
    <col min="11" max="12" width="16.5703125" style="2" bestFit="1" customWidth="1"/>
    <col min="13" max="15" width="16.5703125" style="1" bestFit="1" customWidth="1"/>
    <col min="16" max="16" width="16.85546875" style="1" bestFit="1" customWidth="1"/>
    <col min="17" max="18" width="17.28515625" style="1" bestFit="1" customWidth="1"/>
    <col min="19" max="19" width="14.140625" style="1" bestFit="1" customWidth="1"/>
    <col min="20" max="20" width="15.42578125" style="1" bestFit="1" customWidth="1"/>
    <col min="21" max="21" width="14.140625" style="1" bestFit="1" customWidth="1"/>
    <col min="22" max="22" width="15.42578125" style="1" bestFit="1" customWidth="1"/>
    <col min="23" max="24" width="14.7109375" style="1" bestFit="1" customWidth="1"/>
    <col min="25" max="25" width="17.28515625" style="1" bestFit="1" customWidth="1"/>
    <col min="26" max="26" width="16.5703125" style="1" bestFit="1" customWidth="1"/>
    <col min="27" max="27" width="14.7109375" style="1" bestFit="1" customWidth="1"/>
    <col min="28" max="28" width="15.42578125" style="1" bestFit="1" customWidth="1"/>
    <col min="29" max="32" width="17.85546875" style="1" customWidth="1"/>
    <col min="33" max="33" width="13.710937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100" t="s">
        <v>68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>
        <v>9.82</v>
      </c>
      <c r="G7" s="34">
        <f>E7*F7</f>
        <v>9.3577932098765437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12936.213333333335</v>
      </c>
      <c r="Q7" s="39">
        <f>G7*15*86.4</f>
        <v>12127.7</v>
      </c>
      <c r="R7" s="38"/>
      <c r="S7" s="40"/>
      <c r="T7" s="41">
        <f>G7*16*86.4</f>
        <v>12936.213333333335</v>
      </c>
      <c r="U7" s="40"/>
      <c r="V7" s="41">
        <f>G7*16*86.4</f>
        <v>12936.213333333335</v>
      </c>
      <c r="W7" s="40"/>
      <c r="X7" s="41">
        <f>G7*16*86.4</f>
        <v>12936.213333333335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49.1</v>
      </c>
      <c r="AH7" s="61">
        <f>I7+J7+K7+L7+M7+N7+O7+P7+Q7+R7+S7+T7+U7+V7+W7+X7+Y7+Z7+AA7+AB7+AC7+AD7+AE7+AF7</f>
        <v>63872.553333333337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1">
        <v>98.47</v>
      </c>
      <c r="G8" s="20">
        <f t="shared" ref="G8:G16" si="3">E8*F8</f>
        <v>93.83522376543209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129717.81333333332</v>
      </c>
      <c r="Q8" s="15"/>
      <c r="R8" s="13">
        <f>G8*16*86.4</f>
        <v>129717.81333333332</v>
      </c>
      <c r="S8" s="15"/>
      <c r="T8" s="13">
        <f>G8*16*86.4</f>
        <v>129717.81333333332</v>
      </c>
      <c r="U8" s="15"/>
      <c r="V8" s="13">
        <f>G8*16*86.4</f>
        <v>129717.81333333332</v>
      </c>
      <c r="W8" s="15"/>
      <c r="X8" s="13">
        <f>G8*16*86.4</f>
        <v>129717.81333333332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492.35</v>
      </c>
      <c r="AH8" s="62">
        <f>I8+J8+K8+L8+M8+N8+O8+P8+Q8+R8+S8+T8+U8+V8+W8+X8+Y8+Z8+AA8+AB8+AC8+AD8+AE8+AF8</f>
        <v>648589.06666666665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1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1">
        <v>116</v>
      </c>
      <c r="G10" s="20">
        <f t="shared" si="3"/>
        <v>126.29320987654322</v>
      </c>
      <c r="H10" s="20">
        <v>3</v>
      </c>
      <c r="I10" s="19"/>
      <c r="J10" s="4"/>
      <c r="K10" s="3"/>
      <c r="L10" s="4"/>
      <c r="M10" s="15"/>
      <c r="N10" s="13">
        <f>G10*16*86.4</f>
        <v>174587.73333333337</v>
      </c>
      <c r="O10" s="15"/>
      <c r="P10" s="13">
        <f>G10*16*86.4</f>
        <v>174587.73333333337</v>
      </c>
      <c r="Q10" s="15"/>
      <c r="R10" s="13">
        <f>G10*16*86.4</f>
        <v>174587.73333333337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348</v>
      </c>
      <c r="AH10" s="62">
        <f t="shared" si="6"/>
        <v>523763.20000000007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1">
        <v>511.42999999999989</v>
      </c>
      <c r="G11" s="20">
        <f t="shared" si="3"/>
        <v>556.81152006172829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721627.72999999986</v>
      </c>
      <c r="R11" s="16"/>
      <c r="S11" s="14">
        <f>G11*15*86.4</f>
        <v>721627.72999999986</v>
      </c>
      <c r="T11" s="16"/>
      <c r="U11" s="14">
        <f>G11*15*86.4</f>
        <v>721627.72999999986</v>
      </c>
      <c r="V11" s="16"/>
      <c r="W11" s="14">
        <f>G11*15*86.4</f>
        <v>721627.72999999986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2045.7199999999996</v>
      </c>
      <c r="AH11" s="62">
        <f t="shared" si="6"/>
        <v>2886510.9199999995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1">
        <v>1212.2800000000004</v>
      </c>
      <c r="G12" s="20">
        <f t="shared" si="3"/>
        <v>1155.2205246913584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1596976.853333334</v>
      </c>
      <c r="Q12" s="15"/>
      <c r="R12" s="13">
        <f>G12*16*86.4</f>
        <v>1596976.853333334</v>
      </c>
      <c r="S12" s="15"/>
      <c r="T12" s="13">
        <f>G12*16*86.4</f>
        <v>1596976.853333334</v>
      </c>
      <c r="U12" s="15"/>
      <c r="V12" s="13">
        <f>G12*16*86.4</f>
        <v>1596976.853333334</v>
      </c>
      <c r="W12" s="15"/>
      <c r="X12" s="16"/>
      <c r="Y12" s="14">
        <f>G12*15*86.4</f>
        <v>1497165.8000000005</v>
      </c>
      <c r="Z12" s="16"/>
      <c r="AA12" s="15"/>
      <c r="AB12" s="16"/>
      <c r="AC12" s="15"/>
      <c r="AD12" s="25"/>
      <c r="AE12" s="12"/>
      <c r="AF12" s="17"/>
      <c r="AG12" s="18">
        <f t="shared" si="5"/>
        <v>6061.4000000000024</v>
      </c>
      <c r="AH12" s="62">
        <f t="shared" si="6"/>
        <v>7885073.2133333366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71">
        <v>87.060000000000045</v>
      </c>
      <c r="G13" s="20">
        <f t="shared" si="3"/>
        <v>94.785231481481532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131031.10400000008</v>
      </c>
      <c r="Q13" s="14">
        <f>G13*15*86.4</f>
        <v>122841.66000000008</v>
      </c>
      <c r="R13" s="16"/>
      <c r="S13" s="14">
        <f>G13*15*86.4</f>
        <v>122841.66000000008</v>
      </c>
      <c r="T13" s="16"/>
      <c r="U13" s="14">
        <f>G13*15*86.4</f>
        <v>122841.66000000008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348.24000000000018</v>
      </c>
      <c r="AH13" s="62">
        <f t="shared" si="6"/>
        <v>499556.08400000032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1">
        <v>15</v>
      </c>
      <c r="G14" s="20">
        <f t="shared" si="3"/>
        <v>16.331018518518519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21165</v>
      </c>
      <c r="R14" s="16"/>
      <c r="S14" s="14">
        <f>G14*15*86.4</f>
        <v>21165</v>
      </c>
      <c r="T14" s="16"/>
      <c r="U14" s="14">
        <f>G14*15*86.4</f>
        <v>21165</v>
      </c>
      <c r="V14" s="16"/>
      <c r="W14" s="14">
        <f>G14*15*86.4</f>
        <v>21165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60</v>
      </c>
      <c r="AH14" s="62">
        <f t="shared" si="6"/>
        <v>84660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1">
        <v>50.68</v>
      </c>
      <c r="G15" s="20">
        <f t="shared" si="3"/>
        <v>55.177067901234565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76276.778666666665</v>
      </c>
      <c r="Q15" s="15"/>
      <c r="R15" s="13">
        <f>G15*16*86.4</f>
        <v>76276.778666666665</v>
      </c>
      <c r="S15" s="15"/>
      <c r="T15" s="13">
        <f>G15*16*86.4</f>
        <v>76276.778666666665</v>
      </c>
      <c r="U15" s="15"/>
      <c r="V15" s="13">
        <f>G15*16*86.4</f>
        <v>76276.778666666665</v>
      </c>
      <c r="W15" s="15"/>
      <c r="X15" s="13">
        <f>G15*16*86.4</f>
        <v>76276.778666666665</v>
      </c>
      <c r="Y15" s="15"/>
      <c r="Z15" s="13">
        <f>G15*16*86.4</f>
        <v>76276.778666666665</v>
      </c>
      <c r="AA15" s="15"/>
      <c r="AB15" s="16"/>
      <c r="AC15" s="15"/>
      <c r="AD15" s="25"/>
      <c r="AE15" s="12"/>
      <c r="AF15" s="17"/>
      <c r="AG15" s="18">
        <f t="shared" si="5"/>
        <v>304.08</v>
      </c>
      <c r="AH15" s="62">
        <f t="shared" si="6"/>
        <v>457660.67199999996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71">
        <v>3.45</v>
      </c>
      <c r="G16" s="47">
        <f t="shared" si="3"/>
        <v>3.7561342592592593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4867.95</v>
      </c>
      <c r="R16" s="54"/>
      <c r="S16" s="55">
        <f>G16*15*86.4</f>
        <v>4867.95</v>
      </c>
      <c r="T16" s="54"/>
      <c r="U16" s="55">
        <f>G16*15*86.4</f>
        <v>4867.95</v>
      </c>
      <c r="V16" s="54"/>
      <c r="W16" s="55">
        <f>G16*15*86.4</f>
        <v>4867.95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13.8</v>
      </c>
      <c r="AH16" s="63">
        <f t="shared" si="6"/>
        <v>19471.8</v>
      </c>
    </row>
    <row r="17" spans="1:34" ht="37.5" customHeight="1" x14ac:dyDescent="0.25">
      <c r="A17" s="31"/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7.5" customHeight="1" x14ac:dyDescent="0.25">
      <c r="A18" s="31">
        <f>A16+1</f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0</v>
      </c>
      <c r="J18" s="65">
        <f t="shared" ref="J18:AF18" si="7">J7+J8+J9+J10+J11+J12+J13+J14+J15+J16+J24+J25+J26</f>
        <v>0</v>
      </c>
      <c r="K18" s="65">
        <f t="shared" si="7"/>
        <v>0</v>
      </c>
      <c r="L18" s="65">
        <f t="shared" si="7"/>
        <v>0</v>
      </c>
      <c r="M18" s="65">
        <f t="shared" si="7"/>
        <v>0</v>
      </c>
      <c r="N18" s="65">
        <f t="shared" si="7"/>
        <v>174587.73333333337</v>
      </c>
      <c r="O18" s="65">
        <f t="shared" si="7"/>
        <v>1206.8800000000001</v>
      </c>
      <c r="P18" s="65">
        <f t="shared" si="7"/>
        <v>2122733.3760000006</v>
      </c>
      <c r="Q18" s="65">
        <f t="shared" si="7"/>
        <v>899310.41999999981</v>
      </c>
      <c r="R18" s="65">
        <f t="shared" si="7"/>
        <v>1994239.5586666672</v>
      </c>
      <c r="S18" s="65">
        <f t="shared" si="7"/>
        <v>871627.33999999985</v>
      </c>
      <c r="T18" s="65">
        <f t="shared" si="7"/>
        <v>1816770.1586666673</v>
      </c>
      <c r="U18" s="65">
        <f t="shared" si="7"/>
        <v>871400.83999999985</v>
      </c>
      <c r="V18" s="65">
        <f t="shared" si="7"/>
        <v>1816806.1586666673</v>
      </c>
      <c r="W18" s="65">
        <f t="shared" si="7"/>
        <v>748559.17999999982</v>
      </c>
      <c r="X18" s="65">
        <f t="shared" si="7"/>
        <v>219829.30533333332</v>
      </c>
      <c r="Y18" s="65">
        <f t="shared" si="7"/>
        <v>1498064.3000000005</v>
      </c>
      <c r="Z18" s="65">
        <f t="shared" si="7"/>
        <v>77175.278666666665</v>
      </c>
      <c r="AA18" s="65">
        <f t="shared" si="7"/>
        <v>598.5</v>
      </c>
      <c r="AB18" s="65">
        <f t="shared" si="7"/>
        <v>598.5</v>
      </c>
      <c r="AC18" s="65">
        <f t="shared" si="7"/>
        <v>562.5</v>
      </c>
      <c r="AD18" s="65">
        <f t="shared" si="7"/>
        <v>562.5</v>
      </c>
      <c r="AE18" s="65">
        <f t="shared" si="7"/>
        <v>562.5</v>
      </c>
      <c r="AF18" s="65">
        <f t="shared" si="7"/>
        <v>562.5</v>
      </c>
      <c r="AG18" s="65">
        <f>AG7+AG8+AG9+AG10+AG11+AG12+AG13+AG14+AG15+AG16</f>
        <v>9722.69</v>
      </c>
      <c r="AH18" s="64">
        <f>I18+J18+K18+L18+M18+N18+O18+P18+Q18+R18+S18+T18+U18+V18+W18+X18+Y18+Z18+AA18+AB18+AC18+AD18+AE18+AF18</f>
        <v>13115757.529333334</v>
      </c>
    </row>
    <row r="19" spans="1:34" ht="37.5" customHeight="1" x14ac:dyDescent="0.25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/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15111</v>
      </c>
      <c r="R24" s="7">
        <v>15111</v>
      </c>
      <c r="S24" s="7">
        <v>562.5</v>
      </c>
      <c r="T24" s="7">
        <v>562.5</v>
      </c>
      <c r="U24" s="7">
        <v>562.5</v>
      </c>
      <c r="V24" s="7">
        <v>562.5</v>
      </c>
      <c r="W24" s="7">
        <v>562.5</v>
      </c>
      <c r="X24" s="7">
        <v>562.5</v>
      </c>
      <c r="Y24" s="7">
        <v>562.5</v>
      </c>
      <c r="Z24" s="7">
        <v>562.5</v>
      </c>
      <c r="AA24" s="7">
        <v>562.5</v>
      </c>
      <c r="AB24" s="7">
        <v>562.5</v>
      </c>
      <c r="AC24" s="7">
        <v>562.5</v>
      </c>
      <c r="AD24" s="7">
        <v>562.5</v>
      </c>
      <c r="AE24" s="7">
        <v>562.5</v>
      </c>
      <c r="AF24" s="7">
        <v>562.5</v>
      </c>
      <c r="AG24" s="117" t="s">
        <v>93</v>
      </c>
      <c r="AH24" s="118"/>
    </row>
    <row r="25" spans="1:34" ht="37.5" customHeight="1" x14ac:dyDescent="0.25">
      <c r="A25" s="31"/>
      <c r="B25" s="29" t="s">
        <v>65</v>
      </c>
      <c r="C25" s="22"/>
      <c r="D25" s="22"/>
      <c r="E25" s="22"/>
      <c r="F25" s="22"/>
      <c r="G25" s="22"/>
      <c r="H25" s="22"/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1206.8800000000001</v>
      </c>
      <c r="P25" s="79">
        <v>1206.8800000000001</v>
      </c>
      <c r="Q25" s="79">
        <v>1569.38</v>
      </c>
      <c r="R25" s="79">
        <v>1569.38</v>
      </c>
      <c r="S25" s="79">
        <v>562.5</v>
      </c>
      <c r="T25" s="79">
        <v>300</v>
      </c>
      <c r="U25" s="79">
        <v>336</v>
      </c>
      <c r="V25" s="79">
        <v>336</v>
      </c>
      <c r="W25" s="79">
        <v>336</v>
      </c>
      <c r="X25" s="79">
        <v>336</v>
      </c>
      <c r="Y25" s="79">
        <v>336</v>
      </c>
      <c r="Z25" s="79">
        <v>336</v>
      </c>
      <c r="AA25" s="79">
        <v>36</v>
      </c>
      <c r="AB25" s="79">
        <v>36</v>
      </c>
      <c r="AC25" s="79">
        <v>0</v>
      </c>
      <c r="AD25" s="79">
        <v>0</v>
      </c>
      <c r="AE25" s="79">
        <v>0</v>
      </c>
      <c r="AF25" s="79">
        <v>0</v>
      </c>
      <c r="AG25" s="119"/>
      <c r="AH25" s="120"/>
    </row>
    <row r="26" spans="1:34" ht="37.5" customHeight="1" x14ac:dyDescent="0.25">
      <c r="A26" s="31"/>
      <c r="B26" s="29" t="s">
        <v>66</v>
      </c>
      <c r="C26" s="22"/>
      <c r="D26" s="22"/>
      <c r="E26" s="22"/>
      <c r="F26" s="22"/>
      <c r="G26" s="22"/>
      <c r="H26" s="22"/>
      <c r="I26" s="88"/>
      <c r="J26" s="89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9"/>
      <c r="W26" s="88"/>
      <c r="X26" s="89"/>
      <c r="Y26" s="88"/>
      <c r="Z26" s="88"/>
      <c r="AA26" s="88"/>
      <c r="AB26" s="88"/>
      <c r="AC26" s="88"/>
      <c r="AD26" s="88"/>
      <c r="AE26" s="88"/>
      <c r="AF26" s="88"/>
      <c r="AG26" s="121"/>
      <c r="AH26" s="122"/>
    </row>
    <row r="27" spans="1:34" ht="37.5" customHeight="1" x14ac:dyDescent="0.25">
      <c r="A27" s="31">
        <f>A23+1</f>
        <v>17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305514.40329218114</v>
      </c>
      <c r="O27" s="5">
        <f>O18/O23</f>
        <v>2111.9423226675772</v>
      </c>
      <c r="P27" s="6">
        <f t="shared" si="20"/>
        <v>3714611.6072131679</v>
      </c>
      <c r="Q27" s="5">
        <f t="shared" si="20"/>
        <v>1573720.4504291676</v>
      </c>
      <c r="R27" s="6">
        <f t="shared" si="20"/>
        <v>3489757.8263671985</v>
      </c>
      <c r="S27" s="5">
        <f t="shared" si="20"/>
        <v>1525277.3009248322</v>
      </c>
      <c r="T27" s="6">
        <f t="shared" si="20"/>
        <v>3179200.7396324603</v>
      </c>
      <c r="U27" s="5">
        <f t="shared" si="20"/>
        <v>1524880.944256328</v>
      </c>
      <c r="V27" s="6">
        <f t="shared" si="20"/>
        <v>3179263.7367188451</v>
      </c>
      <c r="W27" s="5">
        <f t="shared" si="20"/>
        <v>1309917.9812933651</v>
      </c>
      <c r="X27" s="6">
        <f t="shared" si="20"/>
        <v>384683.49272179499</v>
      </c>
      <c r="Y27" s="5">
        <f t="shared" si="20"/>
        <v>2621491.2810282535</v>
      </c>
      <c r="Z27" s="6">
        <f t="shared" si="20"/>
        <v>135050.49158143104</v>
      </c>
      <c r="AA27" s="5">
        <f t="shared" si="20"/>
        <v>1047.3265611465472</v>
      </c>
      <c r="AB27" s="6">
        <f t="shared" si="20"/>
        <v>1047.3265611465472</v>
      </c>
      <c r="AC27" s="5">
        <f t="shared" si="20"/>
        <v>984.32947476179243</v>
      </c>
      <c r="AD27" s="6">
        <f t="shared" si="20"/>
        <v>984.32947476179243</v>
      </c>
      <c r="AE27" s="5">
        <f t="shared" si="20"/>
        <v>984.32947476179243</v>
      </c>
      <c r="AF27" s="6">
        <f>AF18/AF23</f>
        <v>984.32947476179243</v>
      </c>
      <c r="AG27" s="5"/>
      <c r="AH27" s="6">
        <f>I27+J27+K27+L27+M27+N27+O27+P27+Q27+R27+S27+T27+U27+V27+W27+X27+Y27+Z27+AA27+AB27+AC27+AD27+AE27+AF27</f>
        <v>22951514.168803032</v>
      </c>
    </row>
    <row r="28" spans="1:34" ht="37.5" customHeight="1" thickBot="1" x14ac:dyDescent="0.3">
      <c r="A28" s="31">
        <f t="shared" si="4"/>
        <v>18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0.23573642229334965</v>
      </c>
      <c r="O28" s="70">
        <f t="shared" si="21"/>
        <v>1.6295851255151059E-3</v>
      </c>
      <c r="P28" s="43">
        <f t="shared" si="21"/>
        <v>2.8662126598867035</v>
      </c>
      <c r="Q28" s="70">
        <f t="shared" si="21"/>
        <v>1.2142904710101601</v>
      </c>
      <c r="R28" s="43">
        <f t="shared" si="21"/>
        <v>2.6927143721969125</v>
      </c>
      <c r="S28" s="70">
        <f t="shared" si="21"/>
        <v>1.1769114976271853</v>
      </c>
      <c r="T28" s="43">
        <f t="shared" si="21"/>
        <v>2.4530869904571451</v>
      </c>
      <c r="U28" s="70">
        <f t="shared" si="21"/>
        <v>1.1766056668644507</v>
      </c>
      <c r="V28" s="43">
        <f t="shared" si="21"/>
        <v>2.4531355993200967</v>
      </c>
      <c r="W28" s="70">
        <f t="shared" si="21"/>
        <v>1.0107391830967323</v>
      </c>
      <c r="X28" s="43">
        <f t="shared" si="21"/>
        <v>0.29682368265570602</v>
      </c>
      <c r="Y28" s="70">
        <f t="shared" si="21"/>
        <v>2.022755618077356</v>
      </c>
      <c r="Z28" s="43">
        <f t="shared" si="21"/>
        <v>0.10420562622024</v>
      </c>
      <c r="AA28" s="70">
        <f t="shared" si="21"/>
        <v>8.0812234656369385E-4</v>
      </c>
      <c r="AB28" s="43">
        <f t="shared" si="21"/>
        <v>8.0812234656369385E-4</v>
      </c>
      <c r="AC28" s="70">
        <f t="shared" si="21"/>
        <v>7.595134836124942E-4</v>
      </c>
      <c r="AD28" s="43">
        <f t="shared" si="21"/>
        <v>7.595134836124942E-4</v>
      </c>
      <c r="AE28" s="70">
        <f t="shared" si="21"/>
        <v>7.595134836124942E-4</v>
      </c>
      <c r="AF28" s="43">
        <f t="shared" si="21"/>
        <v>7.595134836124942E-4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9CA2-0764-48EA-8602-1E982736C209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9.5</v>
      </c>
      <c r="G8" s="20">
        <f t="shared" ref="G8:G16" si="3">E8*F8</f>
        <v>9.0528549382716044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12514.666666666666</v>
      </c>
      <c r="Q8" s="15"/>
      <c r="R8" s="13">
        <f>G8*16*86.4</f>
        <v>12514.666666666666</v>
      </c>
      <c r="S8" s="15"/>
      <c r="T8" s="13">
        <f>G8*16*86.4</f>
        <v>12514.666666666666</v>
      </c>
      <c r="U8" s="15"/>
      <c r="V8" s="13">
        <f>G8*16*86.4</f>
        <v>12514.666666666666</v>
      </c>
      <c r="W8" s="15"/>
      <c r="X8" s="13">
        <f>G8*16*86.4</f>
        <v>12514.666666666666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47.5</v>
      </c>
      <c r="AH8" s="62">
        <f>I8+J8+K8+L8+M8+N8+O8+P8+Q8+R8+S8+T8+U8+V8+W8+X8+Y8+Z8+AA8+AB8+AC8+AD8+AE8+AF8</f>
        <v>62573.333333333328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20.170000000000002</v>
      </c>
      <c r="G11" s="20">
        <f t="shared" si="3"/>
        <v>21.959776234567904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28459.870000000003</v>
      </c>
      <c r="R11" s="16"/>
      <c r="S11" s="14">
        <f>G11*15*86.4</f>
        <v>28459.870000000003</v>
      </c>
      <c r="T11" s="16"/>
      <c r="U11" s="14">
        <f>G11*15*86.4</f>
        <v>28459.870000000003</v>
      </c>
      <c r="V11" s="16"/>
      <c r="W11" s="14">
        <f>G11*15*86.4</f>
        <v>28459.870000000003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80.680000000000007</v>
      </c>
      <c r="AH11" s="62">
        <f t="shared" si="6"/>
        <v>113839.48000000001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32.86</v>
      </c>
      <c r="G12" s="20">
        <f t="shared" si="3"/>
        <v>31.313348765432096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43287.573333333334</v>
      </c>
      <c r="Q12" s="15"/>
      <c r="R12" s="13">
        <f>G12*16*86.4</f>
        <v>43287.573333333334</v>
      </c>
      <c r="S12" s="15"/>
      <c r="T12" s="13">
        <f>G12*16*86.4</f>
        <v>43287.573333333334</v>
      </c>
      <c r="U12" s="15"/>
      <c r="V12" s="13">
        <f>G12*16*86.4</f>
        <v>43287.573333333334</v>
      </c>
      <c r="W12" s="15"/>
      <c r="X12" s="16"/>
      <c r="Y12" s="14">
        <f>G12*15*86.4</f>
        <v>40582.1</v>
      </c>
      <c r="Z12" s="16"/>
      <c r="AA12" s="15"/>
      <c r="AB12" s="16"/>
      <c r="AC12" s="15"/>
      <c r="AD12" s="25"/>
      <c r="AE12" s="12"/>
      <c r="AF12" s="17"/>
      <c r="AG12" s="18">
        <f t="shared" si="5"/>
        <v>164.3</v>
      </c>
      <c r="AH12" s="62">
        <f t="shared" si="6"/>
        <v>213732.39333333334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55802.239999999998</v>
      </c>
      <c r="Q18" s="65">
        <f t="shared" si="7"/>
        <v>28459.870000000003</v>
      </c>
      <c r="R18" s="64">
        <f t="shared" si="7"/>
        <v>55802.239999999998</v>
      </c>
      <c r="S18" s="65">
        <f t="shared" si="7"/>
        <v>28459.870000000003</v>
      </c>
      <c r="T18" s="64">
        <f t="shared" si="7"/>
        <v>55802.239999999998</v>
      </c>
      <c r="U18" s="65">
        <f t="shared" si="7"/>
        <v>28459.870000000003</v>
      </c>
      <c r="V18" s="64">
        <f t="shared" si="7"/>
        <v>55802.239999999998</v>
      </c>
      <c r="W18" s="65">
        <f t="shared" si="7"/>
        <v>28459.870000000003</v>
      </c>
      <c r="X18" s="64">
        <f t="shared" si="7"/>
        <v>12514.666666666666</v>
      </c>
      <c r="Y18" s="65">
        <f t="shared" si="7"/>
        <v>40582.1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292.48</v>
      </c>
      <c r="AH18" s="64">
        <f>I18+J18+K18+L18+M18+N18+O18+P18+Q18+R18+S18+T18+U18+V18+W18+X18+Y18+Z18+AA18+AB18+AC18+AD18+AE18+AF18</f>
        <v>390145.20666666667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97649.403715078181</v>
      </c>
      <c r="Q27" s="5">
        <f t="shared" si="20"/>
        <v>49802.469135802479</v>
      </c>
      <c r="R27" s="6">
        <f t="shared" si="20"/>
        <v>97649.403715078181</v>
      </c>
      <c r="S27" s="5">
        <f t="shared" si="20"/>
        <v>49802.469135802479</v>
      </c>
      <c r="T27" s="6">
        <f t="shared" si="20"/>
        <v>97649.403715078181</v>
      </c>
      <c r="U27" s="5">
        <f t="shared" si="20"/>
        <v>49802.469135802479</v>
      </c>
      <c r="V27" s="6">
        <f t="shared" si="20"/>
        <v>97649.403715078181</v>
      </c>
      <c r="W27" s="5">
        <f t="shared" si="20"/>
        <v>49802.469135802479</v>
      </c>
      <c r="X27" s="6">
        <f t="shared" si="20"/>
        <v>21899.653807678063</v>
      </c>
      <c r="Y27" s="5">
        <f t="shared" si="20"/>
        <v>71015.39053818761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682722.53574938828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7.5346762125831926E-2</v>
      </c>
      <c r="Q28" s="70">
        <f t="shared" si="21"/>
        <v>3.8427831123304383E-2</v>
      </c>
      <c r="R28" s="43">
        <f t="shared" si="21"/>
        <v>7.5346762125831926E-2</v>
      </c>
      <c r="S28" s="70">
        <f t="shared" si="21"/>
        <v>3.8427831123304383E-2</v>
      </c>
      <c r="T28" s="43">
        <f t="shared" si="21"/>
        <v>7.5346762125831926E-2</v>
      </c>
      <c r="U28" s="70">
        <f t="shared" si="21"/>
        <v>3.8427831123304383E-2</v>
      </c>
      <c r="V28" s="43">
        <f t="shared" si="21"/>
        <v>7.5346762125831926E-2</v>
      </c>
      <c r="W28" s="70">
        <f t="shared" si="21"/>
        <v>3.8427831123304383E-2</v>
      </c>
      <c r="X28" s="43">
        <f t="shared" si="21"/>
        <v>1.6897881024442951E-2</v>
      </c>
      <c r="Y28" s="70">
        <f t="shared" si="21"/>
        <v>5.4795826032552168E-2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E04B-2874-4B9B-ABDF-03DDF75D0332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2.83</v>
      </c>
      <c r="G8" s="20">
        <f t="shared" ref="G8:G16" si="3">E8*F8</f>
        <v>2.6967978395061727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3728.0533333333333</v>
      </c>
      <c r="Q8" s="15"/>
      <c r="R8" s="13">
        <f>G8*16*86.4</f>
        <v>3728.0533333333333</v>
      </c>
      <c r="S8" s="15"/>
      <c r="T8" s="13">
        <f>G8*16*86.4</f>
        <v>3728.0533333333333</v>
      </c>
      <c r="U8" s="15"/>
      <c r="V8" s="13">
        <f>G8*16*86.4</f>
        <v>3728.0533333333333</v>
      </c>
      <c r="W8" s="15"/>
      <c r="X8" s="13">
        <f>G8*16*86.4</f>
        <v>3728.0533333333333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14.15</v>
      </c>
      <c r="AH8" s="62">
        <f>I8+J8+K8+L8+M8+N8+O8+P8+Q8+R8+S8+T8+U8+V8+W8+X8+Y8+Z8+AA8+AB8+AC8+AD8+AE8+AF8</f>
        <v>18640.266666666666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22.11</v>
      </c>
      <c r="G11" s="20">
        <f t="shared" si="3"/>
        <v>24.071921296296296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31197.210000000003</v>
      </c>
      <c r="R11" s="16"/>
      <c r="S11" s="14">
        <f>G11*15*86.4</f>
        <v>31197.210000000003</v>
      </c>
      <c r="T11" s="16"/>
      <c r="U11" s="14">
        <f>G11*15*86.4</f>
        <v>31197.210000000003</v>
      </c>
      <c r="V11" s="16"/>
      <c r="W11" s="14">
        <f>G11*15*86.4</f>
        <v>31197.210000000003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88.44</v>
      </c>
      <c r="AH11" s="62">
        <f t="shared" si="6"/>
        <v>124788.84000000001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47.29</v>
      </c>
      <c r="G12" s="20">
        <f t="shared" si="3"/>
        <v>45.064158950617283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62296.693333333336</v>
      </c>
      <c r="Q12" s="15"/>
      <c r="R12" s="13">
        <f>G12*16*86.4</f>
        <v>62296.693333333336</v>
      </c>
      <c r="S12" s="15"/>
      <c r="T12" s="13">
        <f>G12*16*86.4</f>
        <v>62296.693333333336</v>
      </c>
      <c r="U12" s="15"/>
      <c r="V12" s="13">
        <f>G12*16*86.4</f>
        <v>62296.693333333336</v>
      </c>
      <c r="W12" s="15"/>
      <c r="X12" s="16"/>
      <c r="Y12" s="14">
        <f>G12*15*86.4</f>
        <v>58403.15</v>
      </c>
      <c r="Z12" s="16"/>
      <c r="AA12" s="15"/>
      <c r="AB12" s="16"/>
      <c r="AC12" s="15"/>
      <c r="AD12" s="25"/>
      <c r="AE12" s="12"/>
      <c r="AF12" s="17"/>
      <c r="AG12" s="18">
        <f t="shared" si="5"/>
        <v>236.45</v>
      </c>
      <c r="AH12" s="62">
        <f t="shared" si="6"/>
        <v>307589.92333333334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1.08</v>
      </c>
      <c r="G15" s="20">
        <f t="shared" si="3"/>
        <v>1.1758333333333335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1625.4720000000004</v>
      </c>
      <c r="Q15" s="15"/>
      <c r="R15" s="13">
        <f>G15*16*86.4</f>
        <v>1625.4720000000004</v>
      </c>
      <c r="S15" s="15"/>
      <c r="T15" s="13">
        <f>G15*16*86.4</f>
        <v>1625.4720000000004</v>
      </c>
      <c r="U15" s="15"/>
      <c r="V15" s="13">
        <f>G15*16*86.4</f>
        <v>1625.4720000000004</v>
      </c>
      <c r="W15" s="15"/>
      <c r="X15" s="13">
        <f>G15*16*86.4</f>
        <v>1625.4720000000004</v>
      </c>
      <c r="Y15" s="15"/>
      <c r="Z15" s="13">
        <f>G15*16*86.4</f>
        <v>1625.4720000000004</v>
      </c>
      <c r="AA15" s="15"/>
      <c r="AB15" s="16"/>
      <c r="AC15" s="15"/>
      <c r="AD15" s="25"/>
      <c r="AE15" s="12"/>
      <c r="AF15" s="17"/>
      <c r="AG15" s="18">
        <f t="shared" si="5"/>
        <v>6.48</v>
      </c>
      <c r="AH15" s="62">
        <f t="shared" si="6"/>
        <v>9752.8320000000022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0.09</v>
      </c>
      <c r="G16" s="47">
        <f t="shared" si="3"/>
        <v>9.7986111111111107E-2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126.99000000000001</v>
      </c>
      <c r="R16" s="54"/>
      <c r="S16" s="55">
        <f>G16*15*86.4</f>
        <v>126.99000000000001</v>
      </c>
      <c r="T16" s="54"/>
      <c r="U16" s="55">
        <f>G16*15*86.4</f>
        <v>126.99000000000001</v>
      </c>
      <c r="V16" s="54"/>
      <c r="W16" s="55">
        <f>G16*15*86.4</f>
        <v>126.99000000000001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0.36</v>
      </c>
      <c r="AH16" s="63">
        <f t="shared" si="6"/>
        <v>507.96000000000004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67650.218666666668</v>
      </c>
      <c r="Q18" s="65">
        <f t="shared" si="7"/>
        <v>31324.200000000004</v>
      </c>
      <c r="R18" s="64">
        <f t="shared" si="7"/>
        <v>67650.218666666668</v>
      </c>
      <c r="S18" s="65">
        <f t="shared" si="7"/>
        <v>31324.200000000004</v>
      </c>
      <c r="T18" s="64">
        <f t="shared" si="7"/>
        <v>67650.218666666668</v>
      </c>
      <c r="U18" s="65">
        <f t="shared" si="7"/>
        <v>31324.200000000004</v>
      </c>
      <c r="V18" s="64">
        <f t="shared" si="7"/>
        <v>67650.218666666668</v>
      </c>
      <c r="W18" s="65">
        <f t="shared" si="7"/>
        <v>31324.200000000004</v>
      </c>
      <c r="X18" s="64">
        <f t="shared" si="7"/>
        <v>5353.5253333333339</v>
      </c>
      <c r="Y18" s="65">
        <f t="shared" si="7"/>
        <v>58403.15</v>
      </c>
      <c r="Z18" s="64">
        <f t="shared" si="7"/>
        <v>1625.4720000000004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345.88</v>
      </c>
      <c r="AH18" s="64">
        <f>I18+J18+K18+L18+M18+N18+O18+P18+Q18+R18+S18+T18+U18+V18+W18+X18+Y18+Z18+AA18+AB18+AC18+AD18+AE18+AF18</f>
        <v>461279.82200000004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118382.40748032072</v>
      </c>
      <c r="Q27" s="5">
        <f t="shared" si="20"/>
        <v>54814.814814814832</v>
      </c>
      <c r="R27" s="6">
        <f t="shared" si="20"/>
        <v>118382.40748032072</v>
      </c>
      <c r="S27" s="5">
        <f t="shared" si="20"/>
        <v>54814.814814814832</v>
      </c>
      <c r="T27" s="6">
        <f t="shared" si="20"/>
        <v>118382.40748032072</v>
      </c>
      <c r="U27" s="5">
        <f t="shared" si="20"/>
        <v>54814.814814814832</v>
      </c>
      <c r="V27" s="6">
        <f t="shared" si="20"/>
        <v>118382.40748032072</v>
      </c>
      <c r="W27" s="5">
        <f t="shared" si="20"/>
        <v>54814.814814814832</v>
      </c>
      <c r="X27" s="6">
        <f t="shared" si="20"/>
        <v>9368.2360524159121</v>
      </c>
      <c r="Y27" s="5">
        <f t="shared" si="20"/>
        <v>102200.78571366076</v>
      </c>
      <c r="Z27" s="6">
        <f t="shared" si="20"/>
        <v>2844.4444444444457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807202.35539106338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9.1344450216296849E-2</v>
      </c>
      <c r="Q28" s="70">
        <f t="shared" si="21"/>
        <v>4.2295381801554656E-2</v>
      </c>
      <c r="R28" s="43">
        <f t="shared" si="21"/>
        <v>9.1344450216296849E-2</v>
      </c>
      <c r="S28" s="70">
        <f t="shared" si="21"/>
        <v>4.2295381801554656E-2</v>
      </c>
      <c r="T28" s="43">
        <f t="shared" si="21"/>
        <v>9.1344450216296849E-2</v>
      </c>
      <c r="U28" s="70">
        <f t="shared" si="21"/>
        <v>4.2295381801554656E-2</v>
      </c>
      <c r="V28" s="43">
        <f t="shared" si="21"/>
        <v>9.1344450216296849E-2</v>
      </c>
      <c r="W28" s="70">
        <f t="shared" si="21"/>
        <v>4.2295381801554656E-2</v>
      </c>
      <c r="X28" s="43">
        <f t="shared" si="21"/>
        <v>7.2285772009382035E-3</v>
      </c>
      <c r="Y28" s="70">
        <f t="shared" si="21"/>
        <v>7.8858630951898739E-2</v>
      </c>
      <c r="Z28" s="43">
        <f t="shared" si="21"/>
        <v>2.1947873799725661E-3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3930-11FF-4751-9167-028B619EE29B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19.38</v>
      </c>
      <c r="G8" s="20">
        <f t="shared" ref="G8:G16" si="3">E8*F8</f>
        <v>18.467824074074073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25529.920000000002</v>
      </c>
      <c r="Q8" s="15"/>
      <c r="R8" s="13">
        <f>G8*16*86.4</f>
        <v>25529.920000000002</v>
      </c>
      <c r="S8" s="15"/>
      <c r="T8" s="13">
        <f>G8*16*86.4</f>
        <v>25529.920000000002</v>
      </c>
      <c r="U8" s="15"/>
      <c r="V8" s="13">
        <f>G8*16*86.4</f>
        <v>25529.920000000002</v>
      </c>
      <c r="W8" s="15"/>
      <c r="X8" s="13">
        <f>G8*16*86.4</f>
        <v>25529.920000000002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96.899999999999991</v>
      </c>
      <c r="AH8" s="62">
        <f>I8+J8+K8+L8+M8+N8+O8+P8+Q8+R8+S8+T8+U8+V8+W8+X8+Y8+Z8+AA8+AB8+AC8+AD8+AE8+AF8</f>
        <v>127649.60000000001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8.5</v>
      </c>
      <c r="G10" s="20">
        <f t="shared" si="3"/>
        <v>9.2542438271604937</v>
      </c>
      <c r="H10" s="20">
        <v>3</v>
      </c>
      <c r="I10" s="19"/>
      <c r="J10" s="4"/>
      <c r="K10" s="3"/>
      <c r="L10" s="4"/>
      <c r="M10" s="15"/>
      <c r="N10" s="13">
        <f>G10*16*86.4</f>
        <v>12793.066666666668</v>
      </c>
      <c r="O10" s="15"/>
      <c r="P10" s="13">
        <f>G10*16*86.4</f>
        <v>12793.066666666668</v>
      </c>
      <c r="Q10" s="15"/>
      <c r="R10" s="13">
        <f>G10*16*86.4</f>
        <v>12793.066666666668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25.5</v>
      </c>
      <c r="AH10" s="62">
        <f t="shared" si="6"/>
        <v>38379.200000000004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52.55</v>
      </c>
      <c r="G11" s="20">
        <f t="shared" si="3"/>
        <v>57.21300154320987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74148.049999999988</v>
      </c>
      <c r="R11" s="16"/>
      <c r="S11" s="14">
        <f>G11*15*86.4</f>
        <v>74148.049999999988</v>
      </c>
      <c r="T11" s="16"/>
      <c r="U11" s="14">
        <f>G11*15*86.4</f>
        <v>74148.049999999988</v>
      </c>
      <c r="V11" s="16"/>
      <c r="W11" s="14">
        <f>G11*15*86.4</f>
        <v>74148.049999999988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210.2</v>
      </c>
      <c r="AH11" s="62">
        <f t="shared" si="6"/>
        <v>296592.19999999995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29.77</v>
      </c>
      <c r="G12" s="20">
        <f t="shared" si="3"/>
        <v>28.36878858024691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39217.013333333329</v>
      </c>
      <c r="Q12" s="15"/>
      <c r="R12" s="13">
        <f>G12*16*86.4</f>
        <v>39217.013333333329</v>
      </c>
      <c r="S12" s="15"/>
      <c r="T12" s="13">
        <f>G12*16*86.4</f>
        <v>39217.013333333329</v>
      </c>
      <c r="U12" s="15"/>
      <c r="V12" s="13">
        <f>G12*16*86.4</f>
        <v>39217.013333333329</v>
      </c>
      <c r="W12" s="15"/>
      <c r="X12" s="16"/>
      <c r="Y12" s="14">
        <f>G12*15*86.4</f>
        <v>36765.949999999997</v>
      </c>
      <c r="Z12" s="16"/>
      <c r="AA12" s="15"/>
      <c r="AB12" s="16"/>
      <c r="AC12" s="15"/>
      <c r="AD12" s="25"/>
      <c r="AE12" s="12"/>
      <c r="AF12" s="17"/>
      <c r="AG12" s="18">
        <f t="shared" si="5"/>
        <v>148.85</v>
      </c>
      <c r="AH12" s="62">
        <f t="shared" si="6"/>
        <v>193634.0033333333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4.37</v>
      </c>
      <c r="G15" s="20">
        <f t="shared" si="3"/>
        <v>4.7577700617283956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6577.1413333333348</v>
      </c>
      <c r="Q15" s="15"/>
      <c r="R15" s="13">
        <f>G15*16*86.4</f>
        <v>6577.1413333333348</v>
      </c>
      <c r="S15" s="15"/>
      <c r="T15" s="13">
        <f>G15*16*86.4</f>
        <v>6577.1413333333348</v>
      </c>
      <c r="U15" s="15"/>
      <c r="V15" s="13">
        <f>G15*16*86.4</f>
        <v>6577.1413333333348</v>
      </c>
      <c r="W15" s="15"/>
      <c r="X15" s="13">
        <f>G15*16*86.4</f>
        <v>6577.1413333333348</v>
      </c>
      <c r="Y15" s="15"/>
      <c r="Z15" s="13">
        <f>G15*16*86.4</f>
        <v>6577.1413333333348</v>
      </c>
      <c r="AA15" s="15"/>
      <c r="AB15" s="16"/>
      <c r="AC15" s="15"/>
      <c r="AD15" s="25"/>
      <c r="AE15" s="12"/>
      <c r="AF15" s="17"/>
      <c r="AG15" s="18">
        <f t="shared" si="5"/>
        <v>26.22</v>
      </c>
      <c r="AH15" s="62">
        <f t="shared" si="6"/>
        <v>39462.848000000005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12793.066666666668</v>
      </c>
      <c r="O18" s="65">
        <f t="shared" si="7"/>
        <v>0</v>
      </c>
      <c r="P18" s="64">
        <f t="shared" si="7"/>
        <v>84117.141333333333</v>
      </c>
      <c r="Q18" s="65">
        <f t="shared" si="7"/>
        <v>74148.049999999988</v>
      </c>
      <c r="R18" s="64">
        <f t="shared" si="7"/>
        <v>84117.141333333333</v>
      </c>
      <c r="S18" s="65">
        <f t="shared" si="7"/>
        <v>74148.049999999988</v>
      </c>
      <c r="T18" s="64">
        <f t="shared" si="7"/>
        <v>71324.074666666667</v>
      </c>
      <c r="U18" s="65">
        <f t="shared" si="7"/>
        <v>74148.049999999988</v>
      </c>
      <c r="V18" s="64">
        <f t="shared" si="7"/>
        <v>71324.074666666667</v>
      </c>
      <c r="W18" s="65">
        <f t="shared" si="7"/>
        <v>74148.049999999988</v>
      </c>
      <c r="X18" s="64">
        <f t="shared" si="7"/>
        <v>32107.061333333339</v>
      </c>
      <c r="Y18" s="65">
        <f t="shared" si="7"/>
        <v>36765.949999999997</v>
      </c>
      <c r="Z18" s="64">
        <f t="shared" si="7"/>
        <v>6577.1413333333348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507.66999999999996</v>
      </c>
      <c r="AH18" s="64">
        <f>I18+J18+K18+L18+M18+N18+O18+P18+Q18+R18+S18+T18+U18+V18+W18+X18+Y18+Z18+AA18+AB18+AC18+AD18+AE18+AF18</f>
        <v>695717.8513333333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50</v>
      </c>
      <c r="R25" s="8">
        <v>50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50</v>
      </c>
      <c r="AB25" s="8">
        <v>50</v>
      </c>
      <c r="AC25" s="7">
        <v>0</v>
      </c>
      <c r="AD25" s="8">
        <v>0</v>
      </c>
      <c r="AE25" s="7">
        <v>0</v>
      </c>
      <c r="AF25" s="8">
        <v>0</v>
      </c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22386.831275720167</v>
      </c>
      <c r="O27" s="5">
        <f>O18/O23</f>
        <v>0</v>
      </c>
      <c r="P27" s="6">
        <f t="shared" si="20"/>
        <v>147198.1894170728</v>
      </c>
      <c r="Q27" s="5">
        <f t="shared" si="20"/>
        <v>129753.08641975308</v>
      </c>
      <c r="R27" s="6">
        <f t="shared" si="20"/>
        <v>147198.1894170728</v>
      </c>
      <c r="S27" s="5">
        <f t="shared" si="20"/>
        <v>129753.08641975308</v>
      </c>
      <c r="T27" s="6">
        <f t="shared" si="20"/>
        <v>124811.35814135264</v>
      </c>
      <c r="U27" s="5">
        <f t="shared" si="20"/>
        <v>129753.08641975308</v>
      </c>
      <c r="V27" s="6">
        <f t="shared" si="20"/>
        <v>124811.35814135264</v>
      </c>
      <c r="W27" s="5">
        <f t="shared" si="20"/>
        <v>129753.08641975308</v>
      </c>
      <c r="X27" s="6">
        <f t="shared" si="20"/>
        <v>56184.758788239393</v>
      </c>
      <c r="Y27" s="5">
        <f t="shared" si="20"/>
        <v>64337.436893543672</v>
      </c>
      <c r="Z27" s="6">
        <f t="shared" si="20"/>
        <v>11509.465020576135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1217449.9327739426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1.7273789564598893E-2</v>
      </c>
      <c r="O28" s="70">
        <f t="shared" si="21"/>
        <v>0</v>
      </c>
      <c r="P28" s="43">
        <f t="shared" si="21"/>
        <v>0.11357884985885247</v>
      </c>
      <c r="Q28" s="70">
        <f t="shared" si="21"/>
        <v>0.10011812223746379</v>
      </c>
      <c r="R28" s="43">
        <f t="shared" si="21"/>
        <v>0.11357884985885247</v>
      </c>
      <c r="S28" s="70">
        <f t="shared" si="21"/>
        <v>0.10011812223746379</v>
      </c>
      <c r="T28" s="43">
        <f t="shared" si="21"/>
        <v>9.6305060294253578E-2</v>
      </c>
      <c r="U28" s="70">
        <f t="shared" si="21"/>
        <v>0.10011812223746379</v>
      </c>
      <c r="V28" s="43">
        <f t="shared" si="21"/>
        <v>9.6305060294253578E-2</v>
      </c>
      <c r="W28" s="70">
        <f t="shared" si="21"/>
        <v>0.10011812223746379</v>
      </c>
      <c r="X28" s="43">
        <f t="shared" si="21"/>
        <v>4.3352437336604467E-2</v>
      </c>
      <c r="Y28" s="70">
        <f t="shared" si="21"/>
        <v>4.9643084022796047E-2</v>
      </c>
      <c r="Z28" s="43">
        <f t="shared" si="21"/>
        <v>8.8807600467408453E-3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EA15-0789-487B-8634-38851998E731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1.57</v>
      </c>
      <c r="G8" s="20">
        <f t="shared" ref="G8:G16" si="3">E8*F8</f>
        <v>1.4961033950617284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2068.2133333333336</v>
      </c>
      <c r="Q8" s="15"/>
      <c r="R8" s="13">
        <f>G8*16*86.4</f>
        <v>2068.2133333333336</v>
      </c>
      <c r="S8" s="15"/>
      <c r="T8" s="13">
        <f>G8*16*86.4</f>
        <v>2068.2133333333336</v>
      </c>
      <c r="U8" s="15"/>
      <c r="V8" s="13">
        <f>G8*16*86.4</f>
        <v>2068.2133333333336</v>
      </c>
      <c r="W8" s="15"/>
      <c r="X8" s="13">
        <f>G8*16*86.4</f>
        <v>2068.2133333333336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7.8500000000000005</v>
      </c>
      <c r="AH8" s="62">
        <f>I8+J8+K8+L8+M8+N8+O8+P8+Q8+R8+S8+T8+U8+V8+W8+X8+Y8+Z8+AA8+AB8+AC8+AD8+AE8+AF8</f>
        <v>10341.066666666668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22.81</v>
      </c>
      <c r="G10" s="20">
        <f t="shared" si="3"/>
        <v>24.834035493827159</v>
      </c>
      <c r="H10" s="20">
        <v>3</v>
      </c>
      <c r="I10" s="19"/>
      <c r="J10" s="4"/>
      <c r="K10" s="3"/>
      <c r="L10" s="4"/>
      <c r="M10" s="15"/>
      <c r="N10" s="13">
        <f>G10*16*86.4</f>
        <v>34330.570666666667</v>
      </c>
      <c r="O10" s="15"/>
      <c r="P10" s="13">
        <f>G10*16*86.4</f>
        <v>34330.570666666667</v>
      </c>
      <c r="Q10" s="15"/>
      <c r="R10" s="13">
        <f>G10*16*86.4</f>
        <v>34330.570666666667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68.429999999999993</v>
      </c>
      <c r="AH10" s="62">
        <f t="shared" si="6"/>
        <v>102991.712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11.09</v>
      </c>
      <c r="G11" s="20">
        <f t="shared" si="3"/>
        <v>12.074066358024691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15647.990000000002</v>
      </c>
      <c r="R11" s="16"/>
      <c r="S11" s="14">
        <f>G11*15*86.4</f>
        <v>15647.990000000002</v>
      </c>
      <c r="T11" s="16"/>
      <c r="U11" s="14">
        <f>G11*15*86.4</f>
        <v>15647.990000000002</v>
      </c>
      <c r="V11" s="16"/>
      <c r="W11" s="14">
        <f>G11*15*86.4</f>
        <v>15647.990000000002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44.36</v>
      </c>
      <c r="AH11" s="62">
        <f t="shared" si="6"/>
        <v>62591.960000000006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6.07</v>
      </c>
      <c r="G12" s="20">
        <f t="shared" si="3"/>
        <v>5.7842978395061726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7996.2133333333331</v>
      </c>
      <c r="Q12" s="15"/>
      <c r="R12" s="13">
        <f>G12*16*86.4</f>
        <v>7996.2133333333331</v>
      </c>
      <c r="S12" s="15"/>
      <c r="T12" s="13">
        <f>G12*16*86.4</f>
        <v>7996.2133333333331</v>
      </c>
      <c r="U12" s="15"/>
      <c r="V12" s="13">
        <f>G12*16*86.4</f>
        <v>7996.2133333333331</v>
      </c>
      <c r="W12" s="15"/>
      <c r="X12" s="16"/>
      <c r="Y12" s="14">
        <f>G12*15*86.4</f>
        <v>7496.4500000000007</v>
      </c>
      <c r="Z12" s="16"/>
      <c r="AA12" s="15"/>
      <c r="AB12" s="16"/>
      <c r="AC12" s="15"/>
      <c r="AD12" s="25"/>
      <c r="AE12" s="12"/>
      <c r="AF12" s="17"/>
      <c r="AG12" s="18">
        <f t="shared" si="5"/>
        <v>30.35</v>
      </c>
      <c r="AH12" s="62">
        <f t="shared" si="6"/>
        <v>39481.30333333333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34330.570666666667</v>
      </c>
      <c r="O18" s="65">
        <f t="shared" si="7"/>
        <v>0</v>
      </c>
      <c r="P18" s="64">
        <f t="shared" si="7"/>
        <v>44394.997333333333</v>
      </c>
      <c r="Q18" s="65">
        <f t="shared" si="7"/>
        <v>15647.990000000002</v>
      </c>
      <c r="R18" s="64">
        <f t="shared" si="7"/>
        <v>44394.997333333333</v>
      </c>
      <c r="S18" s="65">
        <f t="shared" si="7"/>
        <v>15647.990000000002</v>
      </c>
      <c r="T18" s="64">
        <f t="shared" si="7"/>
        <v>10064.426666666666</v>
      </c>
      <c r="U18" s="65">
        <f t="shared" si="7"/>
        <v>15647.990000000002</v>
      </c>
      <c r="V18" s="64">
        <f t="shared" si="7"/>
        <v>10064.426666666666</v>
      </c>
      <c r="W18" s="65">
        <f t="shared" si="7"/>
        <v>15647.990000000002</v>
      </c>
      <c r="X18" s="64">
        <f t="shared" si="7"/>
        <v>2068.2133333333336</v>
      </c>
      <c r="Y18" s="65">
        <f t="shared" si="7"/>
        <v>7496.4500000000007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150.98999999999998</v>
      </c>
      <c r="AH18" s="64">
        <f>I18+J18+K18+L18+M18+N18+O18+P18+Q18+R18+S18+T18+U18+V18+W18+X18+Y18+Z18+AA18+AB18+AC18+AD18+AE18+AF18</f>
        <v>215406.04199999999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60075.720164609062</v>
      </c>
      <c r="O27" s="5">
        <f>O18/O23</f>
        <v>0</v>
      </c>
      <c r="P27" s="6">
        <f t="shared" si="20"/>
        <v>77687.652279415415</v>
      </c>
      <c r="Q27" s="5">
        <f t="shared" si="20"/>
        <v>27382.716049382721</v>
      </c>
      <c r="R27" s="6">
        <f t="shared" si="20"/>
        <v>77687.652279415415</v>
      </c>
      <c r="S27" s="5">
        <f t="shared" si="20"/>
        <v>27382.716049382721</v>
      </c>
      <c r="T27" s="6">
        <f t="shared" si="20"/>
        <v>17611.932114806357</v>
      </c>
      <c r="U27" s="5">
        <f t="shared" si="20"/>
        <v>27382.716049382721</v>
      </c>
      <c r="V27" s="6">
        <f t="shared" si="20"/>
        <v>17611.932114806357</v>
      </c>
      <c r="W27" s="5">
        <f t="shared" si="20"/>
        <v>27382.716049382721</v>
      </c>
      <c r="X27" s="6">
        <f t="shared" si="20"/>
        <v>3619.2059450583752</v>
      </c>
      <c r="Y27" s="5">
        <f t="shared" si="20"/>
        <v>13118.180784138736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376943.13987978059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4.6354722349235385E-2</v>
      </c>
      <c r="O28" s="70">
        <f t="shared" si="21"/>
        <v>0</v>
      </c>
      <c r="P28" s="43">
        <f t="shared" si="21"/>
        <v>5.9944176141524239E-2</v>
      </c>
      <c r="Q28" s="70">
        <f t="shared" si="21"/>
        <v>2.1128638926992842E-2</v>
      </c>
      <c r="R28" s="43">
        <f t="shared" si="21"/>
        <v>5.9944176141524239E-2</v>
      </c>
      <c r="S28" s="70">
        <f t="shared" si="21"/>
        <v>2.1128638926992842E-2</v>
      </c>
      <c r="T28" s="43">
        <f t="shared" si="21"/>
        <v>1.3589453792288856E-2</v>
      </c>
      <c r="U28" s="70">
        <f t="shared" si="21"/>
        <v>2.1128638926992842E-2</v>
      </c>
      <c r="V28" s="43">
        <f t="shared" si="21"/>
        <v>1.3589453792288856E-2</v>
      </c>
      <c r="W28" s="70">
        <f t="shared" si="21"/>
        <v>2.1128638926992842E-2</v>
      </c>
      <c r="X28" s="43">
        <f t="shared" si="21"/>
        <v>2.7925971798289932E-3</v>
      </c>
      <c r="Y28" s="70">
        <f t="shared" si="21"/>
        <v>1.0122053074181124E-2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A21F-F945-4AF5-B27C-829BC5956A72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100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5</v>
      </c>
      <c r="G8" s="20">
        <f t="shared" ref="G8:G16" si="3">E8*F8</f>
        <v>4.7646604938271606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6586.666666666667</v>
      </c>
      <c r="Q8" s="15"/>
      <c r="R8" s="13">
        <f>G8*16*86.4</f>
        <v>6586.666666666667</v>
      </c>
      <c r="S8" s="15"/>
      <c r="T8" s="13">
        <f>G8*16*86.4</f>
        <v>6586.666666666667</v>
      </c>
      <c r="U8" s="15"/>
      <c r="V8" s="13">
        <f>G8*16*86.4</f>
        <v>6586.666666666667</v>
      </c>
      <c r="W8" s="15"/>
      <c r="X8" s="13">
        <f>G8*16*86.4</f>
        <v>6586.666666666667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25</v>
      </c>
      <c r="AH8" s="62">
        <f>I8+J8+K8+L8+M8+N8+O8+P8+Q8+R8+S8+T8+U8+V8+W8+X8+Y8+Z8+AA8+AB8+AC8+AD8+AE8+AF8</f>
        <v>32933.333333333336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11.86</v>
      </c>
      <c r="G10" s="20">
        <f t="shared" si="3"/>
        <v>12.912391975308642</v>
      </c>
      <c r="H10" s="20">
        <v>3</v>
      </c>
      <c r="I10" s="19"/>
      <c r="J10" s="4"/>
      <c r="K10" s="3"/>
      <c r="L10" s="4"/>
      <c r="M10" s="15"/>
      <c r="N10" s="13">
        <f>G10*16*86.4</f>
        <v>17850.090666666667</v>
      </c>
      <c r="O10" s="15"/>
      <c r="P10" s="13">
        <f>G10*16*86.4</f>
        <v>17850.090666666667</v>
      </c>
      <c r="Q10" s="15"/>
      <c r="R10" s="13">
        <f>G10*16*86.4</f>
        <v>17850.090666666667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35.58</v>
      </c>
      <c r="AH10" s="62">
        <f t="shared" si="6"/>
        <v>53550.271999999997</v>
      </c>
    </row>
    <row r="11" spans="1:34" ht="34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41.74</v>
      </c>
      <c r="G11" s="20">
        <f t="shared" si="3"/>
        <v>45.443780864197535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58895.140000000014</v>
      </c>
      <c r="R11" s="16"/>
      <c r="S11" s="14">
        <f>G11*15*86.4</f>
        <v>58895.140000000014</v>
      </c>
      <c r="T11" s="16"/>
      <c r="U11" s="14">
        <f>G11*15*86.4</f>
        <v>58895.140000000014</v>
      </c>
      <c r="V11" s="16"/>
      <c r="W11" s="14">
        <f>G11*15*86.4</f>
        <v>58895.140000000014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166.96</v>
      </c>
      <c r="AH11" s="62">
        <f t="shared" si="6"/>
        <v>235580.56000000006</v>
      </c>
    </row>
    <row r="12" spans="1:34" ht="34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307.99</v>
      </c>
      <c r="G12" s="20">
        <f t="shared" si="3"/>
        <v>293.49355709876545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405725.4933333334</v>
      </c>
      <c r="Q12" s="15"/>
      <c r="R12" s="13">
        <f>G12*16*86.4</f>
        <v>405725.4933333334</v>
      </c>
      <c r="S12" s="15"/>
      <c r="T12" s="13">
        <f>G12*16*86.4</f>
        <v>405725.4933333334</v>
      </c>
      <c r="U12" s="15"/>
      <c r="V12" s="13">
        <f>G12*16*86.4</f>
        <v>405725.4933333334</v>
      </c>
      <c r="W12" s="15"/>
      <c r="X12" s="16"/>
      <c r="Y12" s="14">
        <f>G12*15*86.4</f>
        <v>380367.65</v>
      </c>
      <c r="Z12" s="16"/>
      <c r="AA12" s="15"/>
      <c r="AB12" s="16"/>
      <c r="AC12" s="15"/>
      <c r="AD12" s="25"/>
      <c r="AE12" s="12"/>
      <c r="AF12" s="17"/>
      <c r="AG12" s="18">
        <f t="shared" si="5"/>
        <v>1539.95</v>
      </c>
      <c r="AH12" s="62">
        <f t="shared" si="6"/>
        <v>2003269.6233333335</v>
      </c>
    </row>
    <row r="13" spans="1:34" ht="34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23.01</v>
      </c>
      <c r="G14" s="20">
        <f t="shared" si="3"/>
        <v>25.051782407407408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32467.110000000004</v>
      </c>
      <c r="R14" s="16"/>
      <c r="S14" s="14">
        <f>G14*15*86.4</f>
        <v>32467.110000000004</v>
      </c>
      <c r="T14" s="16"/>
      <c r="U14" s="14">
        <f>G14*15*86.4</f>
        <v>32467.110000000004</v>
      </c>
      <c r="V14" s="16"/>
      <c r="W14" s="14">
        <f>G14*15*86.4</f>
        <v>32467.110000000004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92.04</v>
      </c>
      <c r="AH14" s="62">
        <f t="shared" si="6"/>
        <v>129868.44000000002</v>
      </c>
    </row>
    <row r="15" spans="1:34" ht="34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49.24</v>
      </c>
      <c r="G15" s="20">
        <f t="shared" si="3"/>
        <v>53.609290123456795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74109.482666666678</v>
      </c>
      <c r="Q15" s="15"/>
      <c r="R15" s="13">
        <f>G15*16*86.4</f>
        <v>74109.482666666678</v>
      </c>
      <c r="S15" s="15"/>
      <c r="T15" s="13">
        <f>G15*16*86.4</f>
        <v>74109.482666666678</v>
      </c>
      <c r="U15" s="15"/>
      <c r="V15" s="13">
        <f>G15*16*86.4</f>
        <v>74109.482666666678</v>
      </c>
      <c r="W15" s="15"/>
      <c r="X15" s="13">
        <f>G15*16*86.4</f>
        <v>74109.482666666678</v>
      </c>
      <c r="Y15" s="15"/>
      <c r="Z15" s="13">
        <f>G15*16*86.4</f>
        <v>74109.482666666678</v>
      </c>
      <c r="AA15" s="15"/>
      <c r="AB15" s="16"/>
      <c r="AC15" s="15"/>
      <c r="AD15" s="25"/>
      <c r="AE15" s="12"/>
      <c r="AF15" s="17"/>
      <c r="AG15" s="18">
        <f t="shared" si="5"/>
        <v>295.44</v>
      </c>
      <c r="AH15" s="62">
        <f t="shared" si="6"/>
        <v>444656.89600000007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17850.090666666667</v>
      </c>
      <c r="O18" s="65">
        <f t="shared" si="7"/>
        <v>0</v>
      </c>
      <c r="P18" s="64">
        <f t="shared" si="7"/>
        <v>504271.7333333334</v>
      </c>
      <c r="Q18" s="65">
        <f t="shared" si="7"/>
        <v>91362.250000000015</v>
      </c>
      <c r="R18" s="64">
        <f t="shared" si="7"/>
        <v>504271.7333333334</v>
      </c>
      <c r="S18" s="65">
        <f t="shared" si="7"/>
        <v>91362.250000000015</v>
      </c>
      <c r="T18" s="64">
        <f t="shared" si="7"/>
        <v>486421.64266666677</v>
      </c>
      <c r="U18" s="65">
        <f t="shared" si="7"/>
        <v>91362.250000000015</v>
      </c>
      <c r="V18" s="64">
        <f t="shared" si="7"/>
        <v>486421.64266666677</v>
      </c>
      <c r="W18" s="65">
        <f t="shared" si="7"/>
        <v>91362.250000000015</v>
      </c>
      <c r="X18" s="64">
        <f t="shared" si="7"/>
        <v>80696.149333333349</v>
      </c>
      <c r="Y18" s="65">
        <f t="shared" si="7"/>
        <v>380367.65</v>
      </c>
      <c r="Z18" s="64">
        <f t="shared" si="7"/>
        <v>74109.482666666678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2154.9699999999998</v>
      </c>
      <c r="AH18" s="64">
        <f>I18+J18+K18+L18+M18+N18+O18+P18+Q18+R18+S18+T18+U18+V18+W18+X18+Y18+Z18+AA18+AB18+AC18+AD18+AE18+AF18</f>
        <v>2899859.1246666666</v>
      </c>
    </row>
    <row r="19" spans="1:34" ht="34.5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31236.213991769553</v>
      </c>
      <c r="O27" s="5">
        <f>O18/O23</f>
        <v>0</v>
      </c>
      <c r="P27" s="6">
        <f t="shared" si="20"/>
        <v>882434.72072749992</v>
      </c>
      <c r="Q27" s="5">
        <f t="shared" si="20"/>
        <v>159876.54320987657</v>
      </c>
      <c r="R27" s="6">
        <f t="shared" si="20"/>
        <v>882434.72072749992</v>
      </c>
      <c r="S27" s="5">
        <f t="shared" si="20"/>
        <v>159876.54320987657</v>
      </c>
      <c r="T27" s="6">
        <f t="shared" si="20"/>
        <v>851198.50673573045</v>
      </c>
      <c r="U27" s="5">
        <f t="shared" si="20"/>
        <v>159876.54320987657</v>
      </c>
      <c r="V27" s="6">
        <f t="shared" si="20"/>
        <v>851198.50673573045</v>
      </c>
      <c r="W27" s="5">
        <f t="shared" si="20"/>
        <v>159876.54320987657</v>
      </c>
      <c r="X27" s="6">
        <f t="shared" si="20"/>
        <v>141211.73029080743</v>
      </c>
      <c r="Y27" s="5">
        <f t="shared" si="20"/>
        <v>665612.6029171152</v>
      </c>
      <c r="Z27" s="6">
        <f t="shared" si="20"/>
        <v>129685.59670781896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5074518.7716734782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2.4102016968957987E-2</v>
      </c>
      <c r="O28" s="70">
        <f t="shared" si="21"/>
        <v>0</v>
      </c>
      <c r="P28" s="43">
        <f t="shared" si="21"/>
        <v>0.68089098821566352</v>
      </c>
      <c r="Q28" s="70">
        <f t="shared" si="21"/>
        <v>0.12336153025453439</v>
      </c>
      <c r="R28" s="43">
        <f t="shared" si="21"/>
        <v>0.68089098821566352</v>
      </c>
      <c r="S28" s="70">
        <f t="shared" si="21"/>
        <v>0.12336153025453439</v>
      </c>
      <c r="T28" s="43">
        <f t="shared" si="21"/>
        <v>0.65678897124670554</v>
      </c>
      <c r="U28" s="70">
        <f t="shared" si="21"/>
        <v>0.12336153025453439</v>
      </c>
      <c r="V28" s="43">
        <f t="shared" si="21"/>
        <v>0.65678897124670554</v>
      </c>
      <c r="W28" s="70">
        <f t="shared" si="21"/>
        <v>0.12336153025453439</v>
      </c>
      <c r="X28" s="43">
        <f t="shared" si="21"/>
        <v>0.10895966843426499</v>
      </c>
      <c r="Y28" s="70">
        <f t="shared" si="21"/>
        <v>0.51358997138666296</v>
      </c>
      <c r="Z28" s="43">
        <f t="shared" si="21"/>
        <v>0.1000660468424529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scale="2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EDBD-DE83-40D4-AE54-E25A49900B0E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0.27</v>
      </c>
      <c r="G7" s="34">
        <f>E7*F7</f>
        <v>0.2572916666666667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355.68000000000006</v>
      </c>
      <c r="Q7" s="39">
        <f>G7*15*86.4</f>
        <v>333.45000000000005</v>
      </c>
      <c r="R7" s="38"/>
      <c r="S7" s="40"/>
      <c r="T7" s="41">
        <f>G7*16*86.4</f>
        <v>355.68000000000006</v>
      </c>
      <c r="U7" s="40"/>
      <c r="V7" s="41">
        <f>G7*16*86.4</f>
        <v>355.68000000000006</v>
      </c>
      <c r="W7" s="40"/>
      <c r="X7" s="41">
        <f>G7*16*86.4</f>
        <v>355.68000000000006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1.35</v>
      </c>
      <c r="AH7" s="61">
        <f>I7+J7+K7+L7+M7+N7+O7+P7+Q7+R7+S7+T7+U7+V7+W7+X7+Y7+Z7+AA7+AB7+AC7+AD7+AE7+AF7</f>
        <v>1756.1700000000003</v>
      </c>
    </row>
    <row r="8" spans="1:34" ht="38.2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0.32</v>
      </c>
      <c r="G8" s="20">
        <f t="shared" ref="G8:G16" si="3">E8*F8</f>
        <v>0.30493827160493825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421.54666666666668</v>
      </c>
      <c r="Q8" s="15"/>
      <c r="R8" s="13">
        <f>G8*16*86.4</f>
        <v>421.54666666666668</v>
      </c>
      <c r="S8" s="15"/>
      <c r="T8" s="13">
        <f>G8*16*86.4</f>
        <v>421.54666666666668</v>
      </c>
      <c r="U8" s="15"/>
      <c r="V8" s="13">
        <f>G8*16*86.4</f>
        <v>421.54666666666668</v>
      </c>
      <c r="W8" s="15"/>
      <c r="X8" s="13">
        <f>G8*16*86.4</f>
        <v>421.54666666666668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1.6</v>
      </c>
      <c r="AH8" s="62">
        <f>I8+J8+K8+L8+M8+N8+O8+P8+Q8+R8+S8+T8+U8+V8+W8+X8+Y8+Z8+AA8+AB8+AC8+AD8+AE8+AF8</f>
        <v>2107.7333333333336</v>
      </c>
    </row>
    <row r="9" spans="1:34" ht="38.2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8.2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8.2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17.32</v>
      </c>
      <c r="G11" s="20">
        <f t="shared" si="3"/>
        <v>18.856882716049384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24438.520000000004</v>
      </c>
      <c r="R11" s="16"/>
      <c r="S11" s="14">
        <f>G11*15*86.4</f>
        <v>24438.520000000004</v>
      </c>
      <c r="T11" s="16"/>
      <c r="U11" s="14">
        <f>G11*15*86.4</f>
        <v>24438.520000000004</v>
      </c>
      <c r="V11" s="16"/>
      <c r="W11" s="14">
        <f>G11*15*86.4</f>
        <v>24438.520000000004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69.28</v>
      </c>
      <c r="AH11" s="62">
        <f t="shared" si="6"/>
        <v>97754.080000000016</v>
      </c>
    </row>
    <row r="12" spans="1:34" ht="38.2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167.83</v>
      </c>
      <c r="G12" s="20">
        <f t="shared" si="3"/>
        <v>159.93059413580247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221088.05333333334</v>
      </c>
      <c r="Q12" s="15"/>
      <c r="R12" s="13">
        <f>G12*16*86.4</f>
        <v>221088.05333333334</v>
      </c>
      <c r="S12" s="15"/>
      <c r="T12" s="13">
        <f>G12*16*86.4</f>
        <v>221088.05333333334</v>
      </c>
      <c r="U12" s="15"/>
      <c r="V12" s="13">
        <f>G12*16*86.4</f>
        <v>221088.05333333334</v>
      </c>
      <c r="W12" s="15"/>
      <c r="X12" s="16"/>
      <c r="Y12" s="14">
        <f>G12*15*86.4</f>
        <v>207270.05000000002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839.15000000000009</v>
      </c>
      <c r="AH12" s="62">
        <f t="shared" si="6"/>
        <v>1091622.2633333334</v>
      </c>
    </row>
    <row r="13" spans="1:34" ht="38.2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8.2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1.5</v>
      </c>
      <c r="G14" s="20">
        <f t="shared" si="3"/>
        <v>1.6331018518518519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2116.5</v>
      </c>
      <c r="R14" s="16"/>
      <c r="S14" s="14">
        <f>G14*15*86.4</f>
        <v>2116.5</v>
      </c>
      <c r="T14" s="16"/>
      <c r="U14" s="14">
        <f>G14*15*86.4</f>
        <v>2116.5</v>
      </c>
      <c r="V14" s="16"/>
      <c r="W14" s="14">
        <f>G14*15*86.4</f>
        <v>2116.5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</v>
      </c>
      <c r="AH14" s="62">
        <f t="shared" si="6"/>
        <v>8466</v>
      </c>
    </row>
    <row r="15" spans="1:34" ht="38.2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1.78</v>
      </c>
      <c r="G15" s="20">
        <f t="shared" si="3"/>
        <v>1.9379475308641976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2679.0186666666668</v>
      </c>
      <c r="Q15" s="15"/>
      <c r="R15" s="13">
        <f>G15*16*86.4</f>
        <v>2679.0186666666668</v>
      </c>
      <c r="S15" s="15"/>
      <c r="T15" s="13">
        <f>G15*16*86.4</f>
        <v>2679.0186666666668</v>
      </c>
      <c r="U15" s="15"/>
      <c r="V15" s="13">
        <f>G15*16*86.4</f>
        <v>2679.0186666666668</v>
      </c>
      <c r="W15" s="15"/>
      <c r="X15" s="13">
        <f>G15*16*86.4</f>
        <v>2679.0186666666668</v>
      </c>
      <c r="Y15" s="15"/>
      <c r="Z15" s="13">
        <f>G15*16*86.4</f>
        <v>2679.0186666666668</v>
      </c>
      <c r="AA15" s="15"/>
      <c r="AB15" s="16"/>
      <c r="AC15" s="15"/>
      <c r="AD15" s="25"/>
      <c r="AE15" s="12"/>
      <c r="AF15" s="17"/>
      <c r="AG15" s="18">
        <f t="shared" si="5"/>
        <v>10.68</v>
      </c>
      <c r="AH15" s="62">
        <f t="shared" si="6"/>
        <v>16074.112000000001</v>
      </c>
    </row>
    <row r="16" spans="1:34" ht="38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8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8.2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224544.29866666667</v>
      </c>
      <c r="Q18" s="65">
        <f t="shared" si="7"/>
        <v>26888.470000000005</v>
      </c>
      <c r="R18" s="64">
        <f t="shared" si="7"/>
        <v>224188.61866666668</v>
      </c>
      <c r="S18" s="65">
        <f t="shared" si="7"/>
        <v>26555.020000000004</v>
      </c>
      <c r="T18" s="64">
        <f t="shared" si="7"/>
        <v>224544.29866666667</v>
      </c>
      <c r="U18" s="65">
        <f t="shared" si="7"/>
        <v>26555.020000000004</v>
      </c>
      <c r="V18" s="64">
        <f t="shared" si="7"/>
        <v>224544.29866666667</v>
      </c>
      <c r="W18" s="65">
        <f t="shared" si="7"/>
        <v>26555.020000000004</v>
      </c>
      <c r="X18" s="64">
        <f t="shared" si="7"/>
        <v>3456.2453333333333</v>
      </c>
      <c r="Y18" s="65">
        <f t="shared" si="7"/>
        <v>207270.05000000002</v>
      </c>
      <c r="Z18" s="64">
        <f t="shared" si="7"/>
        <v>2679.0186666666668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928.06000000000006</v>
      </c>
      <c r="AH18" s="64">
        <f>I18+J18+K18+L18+M18+N18+O18+P18+Q18+R18+S18+T18+U18+V18+W18+X18+Y18+Z18+AA18+AB18+AC18+AD18+AE18+AF18</f>
        <v>1217780.3586666668</v>
      </c>
    </row>
    <row r="19" spans="1:34" ht="38.25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8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8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8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8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392934.34945300454</v>
      </c>
      <c r="Q27" s="5">
        <f t="shared" si="20"/>
        <v>47052.646315107937</v>
      </c>
      <c r="R27" s="6">
        <f t="shared" si="20"/>
        <v>392311.93823952315</v>
      </c>
      <c r="S27" s="5">
        <f t="shared" si="20"/>
        <v>46469.135802469151</v>
      </c>
      <c r="T27" s="6">
        <f t="shared" si="20"/>
        <v>392934.34945300454</v>
      </c>
      <c r="U27" s="5">
        <f t="shared" si="20"/>
        <v>46469.135802469151</v>
      </c>
      <c r="V27" s="6">
        <f t="shared" si="20"/>
        <v>392934.34945300454</v>
      </c>
      <c r="W27" s="5">
        <f t="shared" si="20"/>
        <v>46469.135802469151</v>
      </c>
      <c r="X27" s="6">
        <f t="shared" si="20"/>
        <v>6048.1496064140374</v>
      </c>
      <c r="Y27" s="5">
        <f t="shared" si="20"/>
        <v>362705.81235617859</v>
      </c>
      <c r="Z27" s="6">
        <f t="shared" si="20"/>
        <v>4688.0658436213998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2131017.0681272661</v>
      </c>
    </row>
    <row r="28" spans="1:34" ht="38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0.30319008445447881</v>
      </c>
      <c r="Q28" s="70">
        <f t="shared" si="21"/>
        <v>3.630605425548452E-2</v>
      </c>
      <c r="R28" s="43">
        <f t="shared" si="21"/>
        <v>0.30270982888852094</v>
      </c>
      <c r="S28" s="70">
        <f t="shared" si="21"/>
        <v>3.5855814662399038E-2</v>
      </c>
      <c r="T28" s="43">
        <f t="shared" si="21"/>
        <v>0.30319008445447881</v>
      </c>
      <c r="U28" s="70">
        <f t="shared" si="21"/>
        <v>3.5855814662399038E-2</v>
      </c>
      <c r="V28" s="43">
        <f t="shared" si="21"/>
        <v>0.30319008445447881</v>
      </c>
      <c r="W28" s="70">
        <f t="shared" si="21"/>
        <v>3.5855814662399038E-2</v>
      </c>
      <c r="X28" s="43">
        <f t="shared" si="21"/>
        <v>4.6667821037145348E-3</v>
      </c>
      <c r="Y28" s="70">
        <f t="shared" si="21"/>
        <v>0.27986559595384153</v>
      </c>
      <c r="Z28" s="43">
        <f t="shared" si="21"/>
        <v>3.6173347558807098E-3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scale="2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3E30-2655-43E8-BB41-310D58A5231E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7.140625" style="2" customWidth="1"/>
    <col min="35" max="16384" width="9.140625" style="1"/>
  </cols>
  <sheetData>
    <row r="1" spans="1:34" ht="22.5" customHeight="1" x14ac:dyDescent="0.35">
      <c r="A1" s="100" t="s">
        <v>92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1.08</v>
      </c>
      <c r="G7" s="34">
        <f>E7*F7</f>
        <v>1.0291666666666668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1422.7200000000003</v>
      </c>
      <c r="Q7" s="39">
        <f>G7*15*86.4</f>
        <v>1333.8000000000002</v>
      </c>
      <c r="R7" s="38"/>
      <c r="S7" s="40"/>
      <c r="T7" s="41">
        <f>G7*16*86.4</f>
        <v>1422.7200000000003</v>
      </c>
      <c r="U7" s="40"/>
      <c r="V7" s="41">
        <f>G7*16*86.4</f>
        <v>1422.7200000000003</v>
      </c>
      <c r="W7" s="40"/>
      <c r="X7" s="41">
        <f>G7*16*86.4</f>
        <v>1422.7200000000003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5.4</v>
      </c>
      <c r="AH7" s="61">
        <f>I7+J7+K7+L7+M7+N7+O7+P7+Q7+R7+S7+T7+U7+V7+W7+X7+Y7+Z7+AA7+AB7+AC7+AD7+AE7+AF7</f>
        <v>7024.6800000000012</v>
      </c>
    </row>
    <row r="8" spans="1:34" ht="39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6.5</v>
      </c>
      <c r="G8" s="20">
        <f t="shared" ref="G8:G16" si="3">E8*F8</f>
        <v>6.1940586419753085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8562.6666666666679</v>
      </c>
      <c r="Q8" s="15"/>
      <c r="R8" s="13">
        <f>G8*16*86.4</f>
        <v>8562.6666666666679</v>
      </c>
      <c r="S8" s="15"/>
      <c r="T8" s="13">
        <f>G8*16*86.4</f>
        <v>8562.6666666666679</v>
      </c>
      <c r="U8" s="15"/>
      <c r="V8" s="13">
        <f>G8*16*86.4</f>
        <v>8562.6666666666679</v>
      </c>
      <c r="W8" s="15"/>
      <c r="X8" s="13">
        <f>G8*16*86.4</f>
        <v>8562.6666666666679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32.5</v>
      </c>
      <c r="AH8" s="62">
        <f>I8+J8+K8+L8+M8+N8+O8+P8+Q8+R8+S8+T8+U8+V8+W8+X8+Y8+Z8+AA8+AB8+AC8+AD8+AE8+AF8</f>
        <v>42813.333333333343</v>
      </c>
    </row>
    <row r="9" spans="1:34" ht="39.7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9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4.25</v>
      </c>
      <c r="G11" s="20">
        <f t="shared" si="3"/>
        <v>4.6271219135802468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5996.75</v>
      </c>
      <c r="R11" s="16"/>
      <c r="S11" s="14">
        <f>G11*15*86.4</f>
        <v>5996.75</v>
      </c>
      <c r="T11" s="16"/>
      <c r="U11" s="14">
        <f>G11*15*86.4</f>
        <v>5996.75</v>
      </c>
      <c r="V11" s="16"/>
      <c r="W11" s="14">
        <f>G11*15*86.4</f>
        <v>5996.75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17</v>
      </c>
      <c r="AH11" s="62">
        <f t="shared" si="6"/>
        <v>23987</v>
      </c>
    </row>
    <row r="12" spans="1:34" ht="39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211.49</v>
      </c>
      <c r="G12" s="20">
        <f t="shared" si="3"/>
        <v>201.53560956790125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278602.82666666672</v>
      </c>
      <c r="Q12" s="15"/>
      <c r="R12" s="13">
        <f>G12*16*86.4</f>
        <v>278602.82666666672</v>
      </c>
      <c r="S12" s="15"/>
      <c r="T12" s="13">
        <f>G12*16*86.4</f>
        <v>278602.82666666672</v>
      </c>
      <c r="U12" s="15"/>
      <c r="V12" s="13">
        <f>G12*16*86.4</f>
        <v>278602.82666666672</v>
      </c>
      <c r="W12" s="15"/>
      <c r="X12" s="16"/>
      <c r="Y12" s="14">
        <f>G12*15*86.4</f>
        <v>261190.15000000002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1057.45</v>
      </c>
      <c r="AH12" s="62">
        <f t="shared" si="6"/>
        <v>1375601.456666667</v>
      </c>
    </row>
    <row r="13" spans="1:34" ht="39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9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9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41.99</v>
      </c>
      <c r="G15" s="20">
        <f t="shared" si="3"/>
        <v>45.715964506172838</v>
      </c>
      <c r="H15" s="75">
        <v>6</v>
      </c>
      <c r="I15" s="19"/>
      <c r="J15" s="4"/>
      <c r="K15" s="3"/>
      <c r="L15" s="4"/>
      <c r="M15" s="15"/>
      <c r="N15" s="16"/>
      <c r="O15" s="15"/>
      <c r="P15" s="13">
        <f>G15*16*86.4</f>
        <v>63197.749333333333</v>
      </c>
      <c r="Q15" s="15"/>
      <c r="R15" s="13">
        <f>G15*16*86.4</f>
        <v>63197.749333333333</v>
      </c>
      <c r="S15" s="15"/>
      <c r="T15" s="13">
        <f>G15*16*86.4</f>
        <v>63197.749333333333</v>
      </c>
      <c r="U15" s="15"/>
      <c r="V15" s="13">
        <f>G15*16*86.4</f>
        <v>63197.749333333333</v>
      </c>
      <c r="W15" s="15"/>
      <c r="X15" s="13">
        <f>G15*16*86.4</f>
        <v>63197.749333333333</v>
      </c>
      <c r="Y15" s="15"/>
      <c r="Z15" s="13">
        <f>G15*16*86.4</f>
        <v>63197.749333333333</v>
      </c>
      <c r="AA15" s="15"/>
      <c r="AB15" s="16"/>
      <c r="AC15" s="15"/>
      <c r="AD15" s="25"/>
      <c r="AE15" s="12"/>
      <c r="AF15" s="17"/>
      <c r="AG15" s="18">
        <f t="shared" si="5"/>
        <v>251.94</v>
      </c>
      <c r="AH15" s="62">
        <f t="shared" si="6"/>
        <v>379186.49599999998</v>
      </c>
    </row>
    <row r="16" spans="1:34" ht="39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1.65</v>
      </c>
      <c r="G16" s="47">
        <f t="shared" si="3"/>
        <v>1.7964120370370369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2328.15</v>
      </c>
      <c r="R16" s="54"/>
      <c r="S16" s="55">
        <f>G16*15*86.4</f>
        <v>2328.15</v>
      </c>
      <c r="T16" s="54"/>
      <c r="U16" s="55">
        <f>G16*15*86.4</f>
        <v>2328.15</v>
      </c>
      <c r="V16" s="54"/>
      <c r="W16" s="55">
        <f>G16*15*86.4</f>
        <v>2328.15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6.6</v>
      </c>
      <c r="AH16" s="63">
        <f t="shared" si="6"/>
        <v>9312.6</v>
      </c>
    </row>
    <row r="17" spans="1:34" ht="39.7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9.7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351785.96266666672</v>
      </c>
      <c r="Q18" s="65">
        <f t="shared" si="7"/>
        <v>9658.7000000000007</v>
      </c>
      <c r="R18" s="64">
        <f t="shared" si="7"/>
        <v>350363.24266666675</v>
      </c>
      <c r="S18" s="65">
        <f t="shared" si="7"/>
        <v>8324.9</v>
      </c>
      <c r="T18" s="64">
        <f t="shared" si="7"/>
        <v>351785.96266666672</v>
      </c>
      <c r="U18" s="65">
        <f t="shared" si="7"/>
        <v>8324.9</v>
      </c>
      <c r="V18" s="64">
        <f t="shared" si="7"/>
        <v>351785.96266666672</v>
      </c>
      <c r="W18" s="65">
        <f t="shared" si="7"/>
        <v>8324.9</v>
      </c>
      <c r="X18" s="64">
        <f t="shared" si="7"/>
        <v>73183.135999999999</v>
      </c>
      <c r="Y18" s="65">
        <f t="shared" si="7"/>
        <v>261190.15000000002</v>
      </c>
      <c r="Z18" s="64">
        <f t="shared" si="7"/>
        <v>63197.749333333333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1370.89</v>
      </c>
      <c r="AH18" s="64">
        <f>I18+J18+K18+L18+M18+N18+O18+P18+Q18+R18+S18+T18+U18+V18+W18+X18+Y18+Z18+AA18+AB18+AC18+AD18+AE18+AF18</f>
        <v>1837925.5659999996</v>
      </c>
    </row>
    <row r="19" spans="1:34" ht="39.75" customHeight="1" x14ac:dyDescent="0.25">
      <c r="A19" s="31">
        <f t="shared" si="4"/>
        <v>13</v>
      </c>
      <c r="B19" s="29" t="s">
        <v>31</v>
      </c>
      <c r="C19" s="31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9.7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9.7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9.7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9.7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9.7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9.7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9.7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9.7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615596.96330711385</v>
      </c>
      <c r="Q27" s="5">
        <f t="shared" si="20"/>
        <v>16901.943285123067</v>
      </c>
      <c r="R27" s="6">
        <f t="shared" si="20"/>
        <v>613107.3184531884</v>
      </c>
      <c r="S27" s="5">
        <f t="shared" si="20"/>
        <v>14567.901234567902</v>
      </c>
      <c r="T27" s="6">
        <f t="shared" si="20"/>
        <v>615596.96330711385</v>
      </c>
      <c r="U27" s="5">
        <f t="shared" si="20"/>
        <v>14567.901234567902</v>
      </c>
      <c r="V27" s="6">
        <f t="shared" si="20"/>
        <v>615596.96330711385</v>
      </c>
      <c r="W27" s="5">
        <f t="shared" si="20"/>
        <v>14567.901234567902</v>
      </c>
      <c r="X27" s="6">
        <f t="shared" si="20"/>
        <v>128064.56501386812</v>
      </c>
      <c r="Y27" s="5">
        <f t="shared" si="20"/>
        <v>457061.62339991785</v>
      </c>
      <c r="Z27" s="6">
        <f t="shared" si="20"/>
        <v>110590.94650205763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3216220.990279201</v>
      </c>
    </row>
    <row r="28" spans="1:34" ht="39.7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0.47499765687277301</v>
      </c>
      <c r="Q28" s="70">
        <f t="shared" si="21"/>
        <v>1.3041622905187551E-2</v>
      </c>
      <c r="R28" s="43">
        <f t="shared" si="21"/>
        <v>0.47307663460894167</v>
      </c>
      <c r="S28" s="70">
        <f t="shared" si="21"/>
        <v>1.1240664532845604E-2</v>
      </c>
      <c r="T28" s="43">
        <f t="shared" si="21"/>
        <v>0.47499765687277301</v>
      </c>
      <c r="U28" s="70">
        <f t="shared" si="21"/>
        <v>1.1240664532845604E-2</v>
      </c>
      <c r="V28" s="43">
        <f t="shared" si="21"/>
        <v>0.47499765687277301</v>
      </c>
      <c r="W28" s="70">
        <f t="shared" si="21"/>
        <v>1.1240664532845604E-2</v>
      </c>
      <c r="X28" s="43">
        <f t="shared" si="21"/>
        <v>9.8815250782305644E-2</v>
      </c>
      <c r="Y28" s="70">
        <f t="shared" si="21"/>
        <v>0.35267100570981313</v>
      </c>
      <c r="Z28" s="43">
        <f t="shared" si="21"/>
        <v>8.5332520449118543E-2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6EDD-2301-4D02-BCA4-FDC14A39CAD1}">
  <dimension ref="A1:AH28"/>
  <sheetViews>
    <sheetView zoomScale="55" zoomScaleNormal="55" zoomScaleSheetLayoutView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1" width="15" style="1" customWidth="1"/>
    <col min="32" max="32" width="17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69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15.96</v>
      </c>
      <c r="G7" s="34">
        <f>E7*F7</f>
        <v>15.208796296296297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21024.640000000003</v>
      </c>
      <c r="Q7" s="39">
        <f>G7*15*86.4</f>
        <v>19710.600000000002</v>
      </c>
      <c r="R7" s="38"/>
      <c r="S7" s="40"/>
      <c r="T7" s="41">
        <f>G7*16*86.4</f>
        <v>21024.640000000003</v>
      </c>
      <c r="U7" s="40"/>
      <c r="V7" s="41">
        <f>G7*16*86.4</f>
        <v>21024.640000000003</v>
      </c>
      <c r="W7" s="40"/>
      <c r="X7" s="41">
        <f>G7*16*86.4</f>
        <v>21024.640000000003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79.800000000000011</v>
      </c>
      <c r="AH7" s="61">
        <f>I7+J7+K7+L7+M7+N7+O7+P7+Q7+R7+S7+T7+U7+V7+W7+X7+Y7+Z7+AA7+AB7+AC7+AD7+AE7+AF7</f>
        <v>103809.16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16.03</v>
      </c>
      <c r="G8" s="20">
        <f t="shared" ref="G8:G16" si="3">E8*F8</f>
        <v>15.275501543209877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21116.853333333336</v>
      </c>
      <c r="Q8" s="15"/>
      <c r="R8" s="13">
        <f>G8*16*86.4</f>
        <v>21116.853333333336</v>
      </c>
      <c r="S8" s="15"/>
      <c r="T8" s="13">
        <f>G8*16*86.4</f>
        <v>21116.853333333336</v>
      </c>
      <c r="U8" s="15"/>
      <c r="V8" s="13">
        <f>G8*16*86.4</f>
        <v>21116.853333333336</v>
      </c>
      <c r="W8" s="15"/>
      <c r="X8" s="13">
        <f>G8*16*86.4</f>
        <v>21116.853333333336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80.150000000000006</v>
      </c>
      <c r="AH8" s="62">
        <f>I8+J8+K8+L8+M8+N8+O8+P8+Q8+R8+S8+T8+U8+V8+W8+X8+Y8+Z8+AA8+AB8+AC8+AD8+AE8+AF8</f>
        <v>105584.26666666668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26.46</v>
      </c>
      <c r="G10" s="20">
        <f t="shared" si="3"/>
        <v>28.807916666666667</v>
      </c>
      <c r="H10" s="20">
        <v>3</v>
      </c>
      <c r="I10" s="19"/>
      <c r="J10" s="4"/>
      <c r="K10" s="3"/>
      <c r="L10" s="4"/>
      <c r="M10" s="15"/>
      <c r="N10" s="13">
        <f>G10*16*86.4</f>
        <v>39824.064000000006</v>
      </c>
      <c r="O10" s="15"/>
      <c r="P10" s="13">
        <f>G10*16*86.4</f>
        <v>39824.064000000006</v>
      </c>
      <c r="Q10" s="15"/>
      <c r="R10" s="13">
        <f>G10*16*86.4</f>
        <v>39824.064000000006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79.38</v>
      </c>
      <c r="AH10" s="62">
        <f t="shared" si="6"/>
        <v>119472.19200000001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77.430000000000007</v>
      </c>
      <c r="G11" s="20">
        <f t="shared" si="3"/>
        <v>84.300717592592605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109253.73000000001</v>
      </c>
      <c r="R11" s="16"/>
      <c r="S11" s="14">
        <f>G11*15*86.4</f>
        <v>109253.73000000001</v>
      </c>
      <c r="T11" s="16"/>
      <c r="U11" s="14">
        <f>G11*15*86.4</f>
        <v>109253.73000000001</v>
      </c>
      <c r="V11" s="16"/>
      <c r="W11" s="14">
        <f>G11*15*86.4</f>
        <v>109253.73000000001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309.72000000000003</v>
      </c>
      <c r="AH11" s="62">
        <f t="shared" si="6"/>
        <v>437014.92000000004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381.59</v>
      </c>
      <c r="G12" s="20">
        <f t="shared" si="3"/>
        <v>363.62935956790119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502681.22666666663</v>
      </c>
      <c r="Q12" s="15"/>
      <c r="R12" s="13">
        <f>G12*16*86.4</f>
        <v>502681.22666666663</v>
      </c>
      <c r="S12" s="15"/>
      <c r="T12" s="13">
        <f>G12*16*86.4</f>
        <v>502681.22666666663</v>
      </c>
      <c r="U12" s="15"/>
      <c r="V12" s="13">
        <f>G12*16*86.4</f>
        <v>502681.22666666663</v>
      </c>
      <c r="W12" s="15"/>
      <c r="X12" s="16"/>
      <c r="Y12" s="14">
        <f>G12*15*86.4</f>
        <v>471263.65</v>
      </c>
      <c r="Z12" s="16"/>
      <c r="AA12" s="15"/>
      <c r="AB12" s="16"/>
      <c r="AC12" s="15"/>
      <c r="AD12" s="25"/>
      <c r="AE12" s="12"/>
      <c r="AF12" s="17"/>
      <c r="AG12" s="18">
        <f t="shared" si="5"/>
        <v>1907.9499999999998</v>
      </c>
      <c r="AH12" s="62">
        <f t="shared" si="6"/>
        <v>2481988.5566666666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</v>
      </c>
      <c r="G13" s="20">
        <f t="shared" si="3"/>
        <v>2.1774691358024691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3010.1333333333337</v>
      </c>
      <c r="Q13" s="14">
        <f>G13*15*86.4</f>
        <v>2822.0000000000005</v>
      </c>
      <c r="R13" s="16"/>
      <c r="S13" s="14">
        <f>G13*15*86.4</f>
        <v>2822.0000000000005</v>
      </c>
      <c r="T13" s="16"/>
      <c r="U13" s="14">
        <f>G13*15*86.4</f>
        <v>2822.0000000000005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8</v>
      </c>
      <c r="AH13" s="62">
        <f t="shared" si="6"/>
        <v>11476.133333333335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72.239999999999995</v>
      </c>
      <c r="G15" s="20">
        <f t="shared" si="3"/>
        <v>78.65018518518518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108726.016</v>
      </c>
      <c r="Q15" s="15"/>
      <c r="R15" s="13">
        <f>G15*16*86.4</f>
        <v>108726.016</v>
      </c>
      <c r="S15" s="15"/>
      <c r="T15" s="13">
        <f>G15*16*86.4</f>
        <v>108726.016</v>
      </c>
      <c r="U15" s="15"/>
      <c r="V15" s="13">
        <f>G15*16*86.4</f>
        <v>108726.016</v>
      </c>
      <c r="W15" s="15"/>
      <c r="X15" s="13">
        <f>G15*16*86.4</f>
        <v>108726.016</v>
      </c>
      <c r="Y15" s="15"/>
      <c r="Z15" s="13">
        <f>G15*16*86.4</f>
        <v>108726.016</v>
      </c>
      <c r="AA15" s="15"/>
      <c r="AB15" s="16"/>
      <c r="AC15" s="15"/>
      <c r="AD15" s="25"/>
      <c r="AE15" s="12"/>
      <c r="AF15" s="17"/>
      <c r="AG15" s="18">
        <f t="shared" si="5"/>
        <v>433.43999999999994</v>
      </c>
      <c r="AH15" s="62">
        <f t="shared" si="6"/>
        <v>652356.09600000014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8</v>
      </c>
      <c r="G16" s="47">
        <f t="shared" si="3"/>
        <v>8.7098765432098766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11288.000000000002</v>
      </c>
      <c r="R16" s="54"/>
      <c r="S16" s="55">
        <f>G16*15*86.4</f>
        <v>11288.000000000002</v>
      </c>
      <c r="T16" s="54"/>
      <c r="U16" s="55">
        <f>G16*15*86.4</f>
        <v>11288.000000000002</v>
      </c>
      <c r="V16" s="54"/>
      <c r="W16" s="55">
        <f>G16*15*86.4</f>
        <v>11288.000000000002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32</v>
      </c>
      <c r="AH16" s="63">
        <f t="shared" si="6"/>
        <v>45152.000000000007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39824.064000000006</v>
      </c>
      <c r="O18" s="65">
        <f t="shared" si="7"/>
        <v>0</v>
      </c>
      <c r="P18" s="64">
        <f t="shared" si="7"/>
        <v>696382.93333333335</v>
      </c>
      <c r="Q18" s="65">
        <f t="shared" si="7"/>
        <v>143074.33000000002</v>
      </c>
      <c r="R18" s="64">
        <f t="shared" si="7"/>
        <v>672348.15999999992</v>
      </c>
      <c r="S18" s="65">
        <f t="shared" si="7"/>
        <v>123363.73000000001</v>
      </c>
      <c r="T18" s="64">
        <f t="shared" si="7"/>
        <v>653548.73600000003</v>
      </c>
      <c r="U18" s="65">
        <f t="shared" si="7"/>
        <v>123363.73000000001</v>
      </c>
      <c r="V18" s="64">
        <f t="shared" si="7"/>
        <v>653548.73600000003</v>
      </c>
      <c r="W18" s="65">
        <f t="shared" si="7"/>
        <v>120541.73000000001</v>
      </c>
      <c r="X18" s="64">
        <f t="shared" si="7"/>
        <v>150867.50933333335</v>
      </c>
      <c r="Y18" s="65">
        <f t="shared" si="7"/>
        <v>471263.65</v>
      </c>
      <c r="Z18" s="64">
        <f t="shared" si="7"/>
        <v>108726.016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2930.44</v>
      </c>
      <c r="AH18" s="64">
        <f>I18+J18+K18+L18+M18+N18+O18+P18+Q18+R18+S18+T18+U18+V18+W18+X18+Y18+Z18+AA18+AB18+AC18+AD18+AE18+AF18</f>
        <v>3956853.3246666663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69688.888888888905</v>
      </c>
      <c r="O27" s="5">
        <f>O18/O23</f>
        <v>0</v>
      </c>
      <c r="P27" s="6">
        <f t="shared" si="20"/>
        <v>1218613.7724463579</v>
      </c>
      <c r="Q27" s="5">
        <f t="shared" si="20"/>
        <v>250368.49795696954</v>
      </c>
      <c r="R27" s="6">
        <f t="shared" si="20"/>
        <v>1176554.8643375244</v>
      </c>
      <c r="S27" s="5">
        <f t="shared" si="20"/>
        <v>215876.54320987657</v>
      </c>
      <c r="T27" s="6">
        <f t="shared" si="20"/>
        <v>1143657.3938455349</v>
      </c>
      <c r="U27" s="5">
        <f t="shared" si="20"/>
        <v>215876.54320987657</v>
      </c>
      <c r="V27" s="6">
        <f t="shared" si="20"/>
        <v>1143657.3938455349</v>
      </c>
      <c r="W27" s="5">
        <f t="shared" si="20"/>
        <v>210938.27160493832</v>
      </c>
      <c r="X27" s="6">
        <f t="shared" si="20"/>
        <v>264005.93105902191</v>
      </c>
      <c r="Y27" s="5">
        <f t="shared" si="20"/>
        <v>824673.24636235589</v>
      </c>
      <c r="Z27" s="6">
        <f t="shared" si="20"/>
        <v>190261.72839506174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6924173.0751619404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5.3772290809327862E-2</v>
      </c>
      <c r="O28" s="70">
        <f t="shared" si="21"/>
        <v>0</v>
      </c>
      <c r="P28" s="43">
        <f t="shared" si="21"/>
        <v>0.94028840466539965</v>
      </c>
      <c r="Q28" s="70">
        <f t="shared" si="21"/>
        <v>0.19318556941124193</v>
      </c>
      <c r="R28" s="43">
        <f t="shared" si="21"/>
        <v>0.90783554347031203</v>
      </c>
      <c r="S28" s="70">
        <f t="shared" si="21"/>
        <v>0.16657140679774426</v>
      </c>
      <c r="T28" s="43">
        <f t="shared" si="21"/>
        <v>0.88245169278204849</v>
      </c>
      <c r="U28" s="70">
        <f t="shared" si="21"/>
        <v>0.16657140679774426</v>
      </c>
      <c r="V28" s="43">
        <f t="shared" si="21"/>
        <v>0.88245169278204849</v>
      </c>
      <c r="W28" s="70">
        <f t="shared" si="21"/>
        <v>0.16276101204084747</v>
      </c>
      <c r="X28" s="43">
        <f t="shared" si="21"/>
        <v>0.20370828013813419</v>
      </c>
      <c r="Y28" s="70">
        <f t="shared" si="21"/>
        <v>0.6363219493536697</v>
      </c>
      <c r="Z28" s="43">
        <f t="shared" si="21"/>
        <v>0.14680688919372048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O4:P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  <mergeCell ref="AG4:AH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FF7D-2850-4100-86E6-F754945D23B0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70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5.5</v>
      </c>
      <c r="G7" s="34">
        <f>E7*F7</f>
        <v>5.2411265432098766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7245.3333333333339</v>
      </c>
      <c r="Q7" s="39">
        <f>G7*15*86.4</f>
        <v>6792.5000000000009</v>
      </c>
      <c r="R7" s="38"/>
      <c r="S7" s="40"/>
      <c r="T7" s="41">
        <f>G7*16*86.4</f>
        <v>7245.3333333333339</v>
      </c>
      <c r="U7" s="40"/>
      <c r="V7" s="41">
        <f>G7*16*86.4</f>
        <v>7245.3333333333339</v>
      </c>
      <c r="W7" s="40"/>
      <c r="X7" s="41">
        <f>G7*16*86.4</f>
        <v>7245.3333333333339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27.5</v>
      </c>
      <c r="AH7" s="61">
        <f>I7+J7+K7+L7+M7+N7+O7+P7+Q7+R7+S7+T7+U7+V7+W7+X7+Y7+Z7+AA7+AB7+AC7+AD7+AE7+AF7</f>
        <v>35773.833333333343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13.73</v>
      </c>
      <c r="G8" s="20">
        <f t="shared" ref="G8:G16" si="3">E8*F8</f>
        <v>13.083757716049382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18086.986666666668</v>
      </c>
      <c r="Q8" s="15"/>
      <c r="R8" s="13">
        <f>G8*16*86.4</f>
        <v>18086.986666666668</v>
      </c>
      <c r="S8" s="15"/>
      <c r="T8" s="13">
        <f>G8*16*86.4</f>
        <v>18086.986666666668</v>
      </c>
      <c r="U8" s="15"/>
      <c r="V8" s="13">
        <f>G8*16*86.4</f>
        <v>18086.986666666668</v>
      </c>
      <c r="W8" s="15"/>
      <c r="X8" s="13">
        <f>G8*16*86.4</f>
        <v>18086.986666666668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68.650000000000006</v>
      </c>
      <c r="AH8" s="62">
        <f>I8+J8+K8+L8+M8+N8+O8+P8+Q8+R8+S8+T8+U8+V8+W8+X8+Y8+Z8+AA8+AB8+AC8+AD8+AE8+AF8</f>
        <v>90434.933333333334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59.11</v>
      </c>
      <c r="G11" s="20">
        <f t="shared" si="3"/>
        <v>64.35510030864198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83404.210000000006</v>
      </c>
      <c r="R11" s="16"/>
      <c r="S11" s="14">
        <f>G11*15*86.4</f>
        <v>83404.210000000006</v>
      </c>
      <c r="T11" s="16"/>
      <c r="U11" s="14">
        <f>G11*15*86.4</f>
        <v>83404.210000000006</v>
      </c>
      <c r="V11" s="16"/>
      <c r="W11" s="14">
        <f>G11*15*86.4</f>
        <v>83404.210000000006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236.44</v>
      </c>
      <c r="AH11" s="62">
        <f t="shared" si="6"/>
        <v>333616.84000000003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172.54</v>
      </c>
      <c r="G12" s="20">
        <f t="shared" si="3"/>
        <v>164.41890432098765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227292.69333333333</v>
      </c>
      <c r="Q12" s="15"/>
      <c r="R12" s="13">
        <f>G12*16*86.4</f>
        <v>227292.69333333333</v>
      </c>
      <c r="S12" s="15"/>
      <c r="T12" s="13">
        <f>G12*16*86.4</f>
        <v>227292.69333333333</v>
      </c>
      <c r="U12" s="15"/>
      <c r="V12" s="13">
        <f>G12*16*86.4</f>
        <v>227292.69333333333</v>
      </c>
      <c r="W12" s="15"/>
      <c r="X12" s="16"/>
      <c r="Y12" s="14">
        <f>G12*15*86.4</f>
        <v>213086.90000000002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862.69999999999993</v>
      </c>
      <c r="AH12" s="62">
        <f t="shared" si="6"/>
        <v>1122257.6733333333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8.65</v>
      </c>
      <c r="G15" s="20">
        <f t="shared" si="3"/>
        <v>9.4175540123456791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13018.826666666668</v>
      </c>
      <c r="Q15" s="15"/>
      <c r="R15" s="13">
        <f>G15*16*86.4</f>
        <v>13018.826666666668</v>
      </c>
      <c r="S15" s="15"/>
      <c r="T15" s="13">
        <f>G15*16*86.4</f>
        <v>13018.826666666668</v>
      </c>
      <c r="U15" s="15"/>
      <c r="V15" s="13">
        <f>G15*16*86.4</f>
        <v>13018.826666666668</v>
      </c>
      <c r="W15" s="15"/>
      <c r="X15" s="13">
        <f>G15*16*86.4</f>
        <v>13018.826666666668</v>
      </c>
      <c r="Y15" s="15"/>
      <c r="Z15" s="13">
        <f>G15*16*86.4</f>
        <v>13018.826666666668</v>
      </c>
      <c r="AA15" s="15"/>
      <c r="AB15" s="16"/>
      <c r="AC15" s="15"/>
      <c r="AD15" s="25"/>
      <c r="AE15" s="12"/>
      <c r="AF15" s="17"/>
      <c r="AG15" s="18">
        <f t="shared" si="5"/>
        <v>51.900000000000006</v>
      </c>
      <c r="AH15" s="62">
        <f t="shared" si="6"/>
        <v>78112.960000000006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265643.84000000003</v>
      </c>
      <c r="Q18" s="65">
        <f t="shared" si="7"/>
        <v>90196.71</v>
      </c>
      <c r="R18" s="64">
        <f t="shared" si="7"/>
        <v>258398.50666666665</v>
      </c>
      <c r="S18" s="65">
        <f t="shared" si="7"/>
        <v>83404.210000000006</v>
      </c>
      <c r="T18" s="64">
        <f t="shared" si="7"/>
        <v>265643.84000000003</v>
      </c>
      <c r="U18" s="65">
        <f t="shared" si="7"/>
        <v>83404.210000000006</v>
      </c>
      <c r="V18" s="64">
        <f t="shared" si="7"/>
        <v>265643.84000000003</v>
      </c>
      <c r="W18" s="65">
        <f t="shared" si="7"/>
        <v>83404.210000000006</v>
      </c>
      <c r="X18" s="64">
        <f t="shared" si="7"/>
        <v>38351.146666666667</v>
      </c>
      <c r="Y18" s="65">
        <f t="shared" si="7"/>
        <v>213086.90000000002</v>
      </c>
      <c r="Z18" s="64">
        <f t="shared" si="7"/>
        <v>13018.826666666668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1247.19</v>
      </c>
      <c r="AH18" s="64">
        <f>I18+J18+K18+L18+M18+N18+O18+P18+Q18+R18+S18+T18+U18+V18+W18+X18+Y18+Z18+AA18+AB18+AC18+AD18+AE18+AF18</f>
        <v>1660196.2400000002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464855.22044605447</v>
      </c>
      <c r="Q27" s="5">
        <f t="shared" si="20"/>
        <v>157836.94254140748</v>
      </c>
      <c r="R27" s="6">
        <f t="shared" si="20"/>
        <v>452176.47350476711</v>
      </c>
      <c r="S27" s="5">
        <f t="shared" si="20"/>
        <v>145950.61728395065</v>
      </c>
      <c r="T27" s="6">
        <f t="shared" si="20"/>
        <v>464855.22044605447</v>
      </c>
      <c r="U27" s="5">
        <f t="shared" si="20"/>
        <v>145950.61728395065</v>
      </c>
      <c r="V27" s="6">
        <f t="shared" si="20"/>
        <v>464855.22044605447</v>
      </c>
      <c r="W27" s="5">
        <f t="shared" si="20"/>
        <v>145950.61728395065</v>
      </c>
      <c r="X27" s="6">
        <f t="shared" si="20"/>
        <v>67111.402764288825</v>
      </c>
      <c r="Y27" s="5">
        <f t="shared" si="20"/>
        <v>372884.82907665527</v>
      </c>
      <c r="Z27" s="6">
        <f t="shared" si="20"/>
        <v>22781.893004115231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2905209.0540812486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0.35868458367751116</v>
      </c>
      <c r="Q28" s="70">
        <f t="shared" si="21"/>
        <v>0.12178776430664158</v>
      </c>
      <c r="R28" s="43">
        <f t="shared" si="21"/>
        <v>0.34890159992651781</v>
      </c>
      <c r="S28" s="70">
        <f t="shared" si="21"/>
        <v>0.11261621704008537</v>
      </c>
      <c r="T28" s="43">
        <f t="shared" si="21"/>
        <v>0.35868458367751116</v>
      </c>
      <c r="U28" s="70">
        <f t="shared" si="21"/>
        <v>0.11261621704008537</v>
      </c>
      <c r="V28" s="43">
        <f t="shared" si="21"/>
        <v>0.35868458367751116</v>
      </c>
      <c r="W28" s="70">
        <f t="shared" si="21"/>
        <v>0.11261621704008537</v>
      </c>
      <c r="X28" s="43">
        <f t="shared" si="21"/>
        <v>5.1783489787259898E-2</v>
      </c>
      <c r="Y28" s="70">
        <f t="shared" si="21"/>
        <v>0.28771977552211053</v>
      </c>
      <c r="Z28" s="43">
        <f t="shared" si="21"/>
        <v>1.7578621145150641E-2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C4D8-3E65-490E-8CDF-B139924D3D5F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100" t="s">
        <v>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0</v>
      </c>
      <c r="Q8" s="15"/>
      <c r="R8" s="13">
        <f>G8*16*86.4</f>
        <v>0</v>
      </c>
      <c r="S8" s="15"/>
      <c r="T8" s="13">
        <f>G8*16*86.4</f>
        <v>0</v>
      </c>
      <c r="U8" s="15"/>
      <c r="V8" s="13">
        <f>G8*16*86.4</f>
        <v>0</v>
      </c>
      <c r="W8" s="15"/>
      <c r="X8" s="13">
        <f>G8*16*86.4</f>
        <v>0</v>
      </c>
      <c r="Y8" s="15"/>
      <c r="Z8" s="16"/>
      <c r="AA8" s="15"/>
      <c r="AB8" s="16"/>
      <c r="AC8" s="15"/>
      <c r="AD8" s="25"/>
      <c r="AE8" s="12"/>
      <c r="AF8" s="17"/>
      <c r="AG8" s="18">
        <f>F8*H8</f>
        <v>0</v>
      </c>
      <c r="AH8" s="62">
        <f>I8+J8+K8+L8+M8+N8+O8+P8+Q8+R8+S8+T8+U8+V8+W8+X8+Y8+Z8+AA8+AB8+AC8+AD8+AE8+AF8</f>
        <v>0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24.4</v>
      </c>
      <c r="G11" s="20">
        <f t="shared" si="3"/>
        <v>26.565123456790122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34428.400000000001</v>
      </c>
      <c r="R11" s="16"/>
      <c r="S11" s="14">
        <f>G11*15*86.4</f>
        <v>34428.400000000001</v>
      </c>
      <c r="T11" s="16"/>
      <c r="U11" s="14">
        <f>G11*15*86.4</f>
        <v>34428.400000000001</v>
      </c>
      <c r="V11" s="16"/>
      <c r="W11" s="14">
        <f>G11*15*86.4</f>
        <v>34428.400000000001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97.6</v>
      </c>
      <c r="AH11" s="62">
        <f t="shared" si="6"/>
        <v>137713.60000000001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88.08</v>
      </c>
      <c r="G12" s="20">
        <f t="shared" si="3"/>
        <v>83.93425925925925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116030.72</v>
      </c>
      <c r="Q12" s="15"/>
      <c r="R12" s="13">
        <f>G12*16*86.4</f>
        <v>116030.72</v>
      </c>
      <c r="S12" s="15"/>
      <c r="T12" s="13">
        <f>G12*16*86.4</f>
        <v>116030.72</v>
      </c>
      <c r="U12" s="15"/>
      <c r="V12" s="13">
        <f>G12*16*86.4</f>
        <v>116030.72</v>
      </c>
      <c r="W12" s="15"/>
      <c r="X12" s="16"/>
      <c r="Y12" s="14">
        <f>G12*15*86.4</f>
        <v>108778.79999999999</v>
      </c>
      <c r="Z12" s="16"/>
      <c r="AA12" s="15"/>
      <c r="AB12" s="16"/>
      <c r="AC12" s="15"/>
      <c r="AD12" s="25"/>
      <c r="AE12" s="12"/>
      <c r="AF12" s="17"/>
      <c r="AG12" s="18">
        <f t="shared" si="5"/>
        <v>440.4</v>
      </c>
      <c r="AH12" s="62">
        <f t="shared" si="6"/>
        <v>572901.67999999993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5</v>
      </c>
      <c r="G15" s="20">
        <f t="shared" si="3"/>
        <v>5.4436728395061724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7525.333333333333</v>
      </c>
      <c r="Q15" s="15"/>
      <c r="R15" s="13">
        <f>G15*16*86.4</f>
        <v>7525.333333333333</v>
      </c>
      <c r="S15" s="15"/>
      <c r="T15" s="13">
        <f>G15*16*86.4</f>
        <v>7525.333333333333</v>
      </c>
      <c r="U15" s="15"/>
      <c r="V15" s="13">
        <f>G15*16*86.4</f>
        <v>7525.333333333333</v>
      </c>
      <c r="W15" s="15"/>
      <c r="X15" s="13">
        <f>G15*16*86.4</f>
        <v>7525.333333333333</v>
      </c>
      <c r="Y15" s="15"/>
      <c r="Z15" s="13">
        <f>G15*16*86.4</f>
        <v>7525.333333333333</v>
      </c>
      <c r="AA15" s="15"/>
      <c r="AB15" s="16"/>
      <c r="AC15" s="15"/>
      <c r="AD15" s="25"/>
      <c r="AE15" s="12"/>
      <c r="AF15" s="17"/>
      <c r="AG15" s="18">
        <f t="shared" si="5"/>
        <v>30</v>
      </c>
      <c r="AH15" s="62">
        <f t="shared" si="6"/>
        <v>45152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123556.05333333333</v>
      </c>
      <c r="Q18" s="65">
        <f t="shared" si="7"/>
        <v>34428.400000000001</v>
      </c>
      <c r="R18" s="64">
        <f t="shared" si="7"/>
        <v>123556.05333333333</v>
      </c>
      <c r="S18" s="65">
        <f t="shared" si="7"/>
        <v>34428.400000000001</v>
      </c>
      <c r="T18" s="64">
        <f t="shared" si="7"/>
        <v>123556.05333333333</v>
      </c>
      <c r="U18" s="65">
        <f t="shared" si="7"/>
        <v>34428.400000000001</v>
      </c>
      <c r="V18" s="64">
        <f t="shared" si="7"/>
        <v>123556.05333333333</v>
      </c>
      <c r="W18" s="65">
        <f t="shared" si="7"/>
        <v>34428.400000000001</v>
      </c>
      <c r="X18" s="64">
        <f t="shared" si="7"/>
        <v>7525.333333333333</v>
      </c>
      <c r="Y18" s="65">
        <f t="shared" si="7"/>
        <v>108778.79999999999</v>
      </c>
      <c r="Z18" s="64">
        <f t="shared" si="7"/>
        <v>7525.333333333333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568</v>
      </c>
      <c r="AH18" s="64">
        <f>I18+J18+K18+L18+M18+N18+O18+P18+Q18+R18+S18+T18+U18+V18+W18+X18+Y18+Z18+AA18+AB18+AC18+AD18+AE18+AF18</f>
        <v>755767.28000000014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216213.09347776001</v>
      </c>
      <c r="Q27" s="5">
        <f t="shared" si="20"/>
        <v>60246.913580246925</v>
      </c>
      <c r="R27" s="6">
        <f t="shared" si="20"/>
        <v>216213.09347776001</v>
      </c>
      <c r="S27" s="5">
        <f t="shared" si="20"/>
        <v>60246.913580246925</v>
      </c>
      <c r="T27" s="6">
        <f t="shared" si="20"/>
        <v>216213.09347776001</v>
      </c>
      <c r="U27" s="5">
        <f t="shared" si="20"/>
        <v>60246.913580246925</v>
      </c>
      <c r="V27" s="6">
        <f t="shared" si="20"/>
        <v>216213.09347776001</v>
      </c>
      <c r="W27" s="5">
        <f t="shared" si="20"/>
        <v>60246.913580246925</v>
      </c>
      <c r="X27" s="6">
        <f t="shared" si="20"/>
        <v>13168.724279835393</v>
      </c>
      <c r="Y27" s="5">
        <f t="shared" si="20"/>
        <v>190354.0961230543</v>
      </c>
      <c r="Z27" s="6">
        <f t="shared" si="20"/>
        <v>13168.724279835393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1322531.5729147529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0.16683109064641977</v>
      </c>
      <c r="Q28" s="70">
        <f t="shared" si="21"/>
        <v>4.6486816034141148E-2</v>
      </c>
      <c r="R28" s="43">
        <f t="shared" si="21"/>
        <v>0.16683109064641977</v>
      </c>
      <c r="S28" s="70">
        <f t="shared" si="21"/>
        <v>4.6486816034141148E-2</v>
      </c>
      <c r="T28" s="43">
        <f t="shared" si="21"/>
        <v>0.16683109064641977</v>
      </c>
      <c r="U28" s="70">
        <f t="shared" si="21"/>
        <v>4.6486816034141148E-2</v>
      </c>
      <c r="V28" s="43">
        <f t="shared" si="21"/>
        <v>0.16683109064641977</v>
      </c>
      <c r="W28" s="70">
        <f t="shared" si="21"/>
        <v>4.6486816034141148E-2</v>
      </c>
      <c r="X28" s="43">
        <f t="shared" si="21"/>
        <v>1.0161052685058174E-2</v>
      </c>
      <c r="Y28" s="70">
        <f t="shared" si="21"/>
        <v>0.14687816058877648</v>
      </c>
      <c r="Z28" s="43">
        <f t="shared" si="21"/>
        <v>1.0161052685058174E-2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CE89-E3CF-47BB-A8E0-96FABD377184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4" style="2" customWidth="1"/>
    <col min="13" max="13" width="14" style="1" customWidth="1"/>
    <col min="14" max="14" width="14.7109375" style="1" bestFit="1" customWidth="1"/>
    <col min="15" max="15" width="11.140625" style="1" bestFit="1" customWidth="1"/>
    <col min="16" max="16" width="15.85546875" style="1" bestFit="1" customWidth="1"/>
    <col min="17" max="17" width="14.140625" style="1" bestFit="1" customWidth="1"/>
    <col min="18" max="18" width="14.85546875" style="1" bestFit="1" customWidth="1"/>
    <col min="19" max="19" width="14.140625" style="1" bestFit="1" customWidth="1"/>
    <col min="20" max="20" width="15.42578125" style="1" bestFit="1" customWidth="1"/>
    <col min="21" max="21" width="14.140625" style="1" bestFit="1" customWidth="1"/>
    <col min="22" max="22" width="15.42578125" style="1" bestFit="1" customWidth="1"/>
    <col min="23" max="23" width="14.140625" style="1" bestFit="1" customWidth="1"/>
    <col min="24" max="24" width="14.7109375" style="1" bestFit="1" customWidth="1"/>
    <col min="25" max="25" width="14.42578125" style="1" bestFit="1" customWidth="1"/>
    <col min="26" max="26" width="14.7109375" style="1" bestFit="1" customWidth="1"/>
    <col min="27" max="28" width="11.140625" style="1" bestFit="1" customWidth="1"/>
    <col min="29" max="32" width="15.7109375" style="1" customWidth="1"/>
    <col min="33" max="33" width="13.140625" style="2" customWidth="1"/>
    <col min="34" max="34" width="17.5703125" style="2" customWidth="1"/>
    <col min="35" max="16384" width="9.140625" style="1"/>
  </cols>
  <sheetData>
    <row r="1" spans="1:34" ht="22.5" customHeight="1" x14ac:dyDescent="0.35">
      <c r="A1" s="100" t="s">
        <v>72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49.04999999999999</v>
      </c>
      <c r="G7" s="34">
        <f>E7*F7</f>
        <v>46.741319444444436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64615.19999999999</v>
      </c>
      <c r="Q7" s="39">
        <f>G7*15*86.4</f>
        <v>60576.749999999993</v>
      </c>
      <c r="R7" s="38"/>
      <c r="S7" s="40"/>
      <c r="T7" s="41">
        <f>G7*16*86.4</f>
        <v>64615.19999999999</v>
      </c>
      <c r="U7" s="40"/>
      <c r="V7" s="41">
        <f>G7*16*86.4</f>
        <v>64615.19999999999</v>
      </c>
      <c r="W7" s="40"/>
      <c r="X7" s="41">
        <f>G7*16*86.4</f>
        <v>64615.19999999999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245.24999999999994</v>
      </c>
      <c r="AH7" s="61">
        <f>I7+J7+K7+L7+M7+N7+O7+P7+Q7+R7+S7+T7+U7+V7+W7+X7+Y7+Z7+AA7+AB7+AC7+AD7+AE7+AF7</f>
        <v>319037.54999999993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17.060000000000002</v>
      </c>
      <c r="G8" s="20">
        <f t="shared" ref="G8:G16" si="3">E8*F8</f>
        <v>16.257021604938274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22473.706666666672</v>
      </c>
      <c r="Q8" s="15"/>
      <c r="R8" s="13">
        <f>G8*16*86.4</f>
        <v>22473.706666666672</v>
      </c>
      <c r="S8" s="15"/>
      <c r="T8" s="13">
        <f>G8*16*86.4</f>
        <v>22473.706666666672</v>
      </c>
      <c r="U8" s="15"/>
      <c r="V8" s="13">
        <f>G8*16*86.4</f>
        <v>22473.706666666672</v>
      </c>
      <c r="W8" s="15"/>
      <c r="X8" s="13">
        <f>G8*16*86.4</f>
        <v>22473.706666666672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85.300000000000011</v>
      </c>
      <c r="AH8" s="62">
        <f>I8+J8+K8+L8+M8+N8+O8+P8+Q8+R8+S8+T8+U8+V8+W8+X8+Y8+Z8+AA8+AB8+AC8+AD8+AE8+AF8</f>
        <v>112368.53333333335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208.66</v>
      </c>
      <c r="G10" s="20">
        <f t="shared" si="3"/>
        <v>227.1753549382716</v>
      </c>
      <c r="H10" s="20">
        <v>3</v>
      </c>
      <c r="I10" s="19"/>
      <c r="J10" s="4"/>
      <c r="K10" s="3"/>
      <c r="L10" s="4"/>
      <c r="M10" s="15"/>
      <c r="N10" s="13">
        <f>G10*16*86.4</f>
        <v>314047.21066666668</v>
      </c>
      <c r="O10" s="15"/>
      <c r="P10" s="13">
        <f>G10*16*86.4</f>
        <v>314047.21066666668</v>
      </c>
      <c r="Q10" s="15"/>
      <c r="R10" s="13">
        <f>G10*16*86.4</f>
        <v>314047.21066666668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625.98</v>
      </c>
      <c r="AH10" s="62">
        <f t="shared" si="6"/>
        <v>942141.63199999998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120.33000000000008</v>
      </c>
      <c r="G11" s="20">
        <f t="shared" si="3"/>
        <v>131.00743055555566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169785.63000000015</v>
      </c>
      <c r="R11" s="16"/>
      <c r="S11" s="14">
        <f>G11*15*86.4</f>
        <v>169785.63000000015</v>
      </c>
      <c r="T11" s="16"/>
      <c r="U11" s="14">
        <f>G11*15*86.4</f>
        <v>169785.63000000015</v>
      </c>
      <c r="V11" s="16"/>
      <c r="W11" s="14">
        <f>G11*15*86.4</f>
        <v>169785.63000000015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481.32000000000033</v>
      </c>
      <c r="AH11" s="62">
        <f t="shared" si="6"/>
        <v>679142.5200000006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931.18999999999892</v>
      </c>
      <c r="G12" s="20">
        <f t="shared" si="3"/>
        <v>887.36084104938163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1226687.6266666653</v>
      </c>
      <c r="Q12" s="15"/>
      <c r="R12" s="13">
        <f>G12*16*86.4</f>
        <v>1226687.6266666653</v>
      </c>
      <c r="S12" s="15"/>
      <c r="T12" s="13">
        <f>G12*16*86.4</f>
        <v>1226687.6266666653</v>
      </c>
      <c r="U12" s="15"/>
      <c r="V12" s="13">
        <f>G12*16*86.4</f>
        <v>1226687.6266666653</v>
      </c>
      <c r="W12" s="15"/>
      <c r="X12" s="16"/>
      <c r="Y12" s="14">
        <f>G12*15*86.4</f>
        <v>1150019.6499999987</v>
      </c>
      <c r="Z12" s="16"/>
      <c r="AA12" s="15"/>
      <c r="AB12" s="16"/>
      <c r="AC12" s="15"/>
      <c r="AD12" s="25"/>
      <c r="AE12" s="12"/>
      <c r="AF12" s="17"/>
      <c r="AG12" s="18">
        <f t="shared" si="5"/>
        <v>4655.9499999999944</v>
      </c>
      <c r="AH12" s="62">
        <f t="shared" si="6"/>
        <v>6056770.1566666598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86.66</v>
      </c>
      <c r="G15" s="20">
        <f t="shared" si="3"/>
        <v>94.34973765432099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130429.07733333335</v>
      </c>
      <c r="Q15" s="15"/>
      <c r="R15" s="13">
        <f>G15*16*86.4</f>
        <v>130429.07733333335</v>
      </c>
      <c r="S15" s="15"/>
      <c r="T15" s="13">
        <f>G15*16*86.4</f>
        <v>130429.07733333335</v>
      </c>
      <c r="U15" s="15"/>
      <c r="V15" s="13">
        <f>G15*16*86.4</f>
        <v>130429.07733333335</v>
      </c>
      <c r="W15" s="15"/>
      <c r="X15" s="13">
        <f>G15*16*86.4</f>
        <v>130429.07733333335</v>
      </c>
      <c r="Y15" s="15"/>
      <c r="Z15" s="13">
        <f>G15*16*86.4</f>
        <v>130429.07733333335</v>
      </c>
      <c r="AA15" s="15"/>
      <c r="AB15" s="16"/>
      <c r="AC15" s="15"/>
      <c r="AD15" s="25"/>
      <c r="AE15" s="12"/>
      <c r="AF15" s="17"/>
      <c r="AG15" s="18">
        <f t="shared" si="5"/>
        <v>519.96</v>
      </c>
      <c r="AH15" s="62">
        <f t="shared" si="6"/>
        <v>782574.46400000004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5.1099999999999994</v>
      </c>
      <c r="G16" s="47">
        <f t="shared" si="3"/>
        <v>5.5634336419753083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7210.21</v>
      </c>
      <c r="R16" s="54"/>
      <c r="S16" s="55">
        <f>G16*15*86.4</f>
        <v>7210.21</v>
      </c>
      <c r="T16" s="54"/>
      <c r="U16" s="55">
        <f>G16*15*86.4</f>
        <v>7210.21</v>
      </c>
      <c r="V16" s="54"/>
      <c r="W16" s="55">
        <f>G16*15*86.4</f>
        <v>7210.21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20.439999999999998</v>
      </c>
      <c r="AH16" s="63">
        <f t="shared" si="6"/>
        <v>28840.84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0</v>
      </c>
      <c r="J18" s="65">
        <f t="shared" ref="J18:AF18" si="7">J7+J8+J9+J10+J11+J12+J13+J14+J15+J16+J24+J25+J26</f>
        <v>0</v>
      </c>
      <c r="K18" s="65">
        <f t="shared" si="7"/>
        <v>0</v>
      </c>
      <c r="L18" s="65">
        <f t="shared" si="7"/>
        <v>0</v>
      </c>
      <c r="M18" s="65">
        <f t="shared" si="7"/>
        <v>33748</v>
      </c>
      <c r="N18" s="65">
        <f t="shared" si="7"/>
        <v>347795.21066666668</v>
      </c>
      <c r="O18" s="65">
        <f t="shared" si="7"/>
        <v>1381.5</v>
      </c>
      <c r="P18" s="65">
        <f t="shared" si="7"/>
        <v>1759634.321333332</v>
      </c>
      <c r="Q18" s="65">
        <f t="shared" si="7"/>
        <v>238954.09000000014</v>
      </c>
      <c r="R18" s="65">
        <f t="shared" si="7"/>
        <v>1695019.121333332</v>
      </c>
      <c r="S18" s="65">
        <f t="shared" si="7"/>
        <v>178377.34000000014</v>
      </c>
      <c r="T18" s="65">
        <f t="shared" si="7"/>
        <v>1445587.1106666655</v>
      </c>
      <c r="U18" s="65">
        <f t="shared" si="7"/>
        <v>178377.34000000014</v>
      </c>
      <c r="V18" s="65">
        <f t="shared" si="7"/>
        <v>1445587.1106666655</v>
      </c>
      <c r="W18" s="65">
        <f t="shared" si="7"/>
        <v>178377.34000000014</v>
      </c>
      <c r="X18" s="65">
        <f t="shared" si="7"/>
        <v>218899.484</v>
      </c>
      <c r="Y18" s="65">
        <f t="shared" si="7"/>
        <v>1151401.1499999987</v>
      </c>
      <c r="Z18" s="65">
        <f t="shared" si="7"/>
        <v>131810.57733333335</v>
      </c>
      <c r="AA18" s="65">
        <f t="shared" si="7"/>
        <v>1381.5</v>
      </c>
      <c r="AB18" s="65">
        <f t="shared" si="7"/>
        <v>1381.5</v>
      </c>
      <c r="AC18" s="65">
        <f t="shared" si="7"/>
        <v>1381.5</v>
      </c>
      <c r="AD18" s="65">
        <f t="shared" si="7"/>
        <v>1381.5</v>
      </c>
      <c r="AE18" s="65">
        <f t="shared" si="7"/>
        <v>1381.5</v>
      </c>
      <c r="AF18" s="65">
        <f t="shared" si="7"/>
        <v>1381.5</v>
      </c>
      <c r="AG18" s="65">
        <f>AG7+AG8+AG9+AG10+AG11+AG12+AG13+AG14+AG15+AG16</f>
        <v>6634.1999999999944</v>
      </c>
      <c r="AH18" s="64">
        <f>I18+J18+K18+L18+M18+N18+O18+P18+Q18+R18+S18+T18+U18+V18+W18+X18+Y18+Z18+AA18+AB18+AC18+AD18+AE18+AF18</f>
        <v>9013238.695999993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>
        <v>33748</v>
      </c>
      <c r="N24" s="7">
        <v>33748</v>
      </c>
      <c r="O24" s="7">
        <v>1256.5</v>
      </c>
      <c r="P24" s="7">
        <v>1256.5</v>
      </c>
      <c r="Q24" s="7">
        <v>1256.5</v>
      </c>
      <c r="R24" s="7">
        <v>1256.5</v>
      </c>
      <c r="S24" s="7">
        <v>1256.5</v>
      </c>
      <c r="T24" s="7">
        <v>1256.5</v>
      </c>
      <c r="U24" s="7">
        <v>1256.5</v>
      </c>
      <c r="V24" s="7">
        <v>1256.5</v>
      </c>
      <c r="W24" s="7">
        <v>1256.5</v>
      </c>
      <c r="X24" s="7">
        <v>1256.5</v>
      </c>
      <c r="Y24" s="7">
        <v>1256.5</v>
      </c>
      <c r="Z24" s="7">
        <v>1256.5</v>
      </c>
      <c r="AA24" s="7">
        <v>1256.5</v>
      </c>
      <c r="AB24" s="7">
        <v>1256.5</v>
      </c>
      <c r="AC24" s="7">
        <v>1256.5</v>
      </c>
      <c r="AD24" s="7">
        <v>1256.5</v>
      </c>
      <c r="AE24" s="7">
        <v>1256.5</v>
      </c>
      <c r="AF24" s="7">
        <v>1256.5</v>
      </c>
      <c r="AG24" s="117" t="s">
        <v>93</v>
      </c>
      <c r="AH24" s="118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125</v>
      </c>
      <c r="P25" s="8">
        <v>125</v>
      </c>
      <c r="Q25" s="7">
        <v>125</v>
      </c>
      <c r="R25" s="8">
        <v>125</v>
      </c>
      <c r="S25" s="7">
        <v>125</v>
      </c>
      <c r="T25" s="8">
        <v>125</v>
      </c>
      <c r="U25" s="7">
        <v>125</v>
      </c>
      <c r="V25" s="8">
        <v>125</v>
      </c>
      <c r="W25" s="7">
        <v>125</v>
      </c>
      <c r="X25" s="8">
        <v>125</v>
      </c>
      <c r="Y25" s="7">
        <v>125</v>
      </c>
      <c r="Z25" s="8">
        <v>125</v>
      </c>
      <c r="AA25" s="7">
        <v>125</v>
      </c>
      <c r="AB25" s="8">
        <v>125</v>
      </c>
      <c r="AC25" s="7">
        <v>125</v>
      </c>
      <c r="AD25" s="8">
        <v>125</v>
      </c>
      <c r="AE25" s="7">
        <v>125</v>
      </c>
      <c r="AF25" s="8">
        <v>125</v>
      </c>
      <c r="AG25" s="119"/>
      <c r="AH25" s="120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59056.26864757506</v>
      </c>
      <c r="N27" s="6">
        <f t="shared" si="20"/>
        <v>608613.47029366565</v>
      </c>
      <c r="O27" s="5">
        <f>O18/O23</f>
        <v>2417.5131900149622</v>
      </c>
      <c r="P27" s="6">
        <f t="shared" si="20"/>
        <v>3079217.6485170876</v>
      </c>
      <c r="Q27" s="5">
        <f t="shared" si="20"/>
        <v>418150.31804779061</v>
      </c>
      <c r="R27" s="6">
        <f t="shared" si="20"/>
        <v>2966146.2780679706</v>
      </c>
      <c r="S27" s="5">
        <f t="shared" si="20"/>
        <v>312145.90825174365</v>
      </c>
      <c r="T27" s="6">
        <f t="shared" si="20"/>
        <v>2529660.4468709971</v>
      </c>
      <c r="U27" s="5">
        <f t="shared" si="20"/>
        <v>312145.90825174365</v>
      </c>
      <c r="V27" s="6">
        <f t="shared" si="20"/>
        <v>2529660.4468709971</v>
      </c>
      <c r="W27" s="5">
        <f t="shared" si="20"/>
        <v>312145.90825174365</v>
      </c>
      <c r="X27" s="6">
        <f t="shared" si="20"/>
        <v>383056.38064239535</v>
      </c>
      <c r="Y27" s="5">
        <f t="shared" si="20"/>
        <v>2014858.825279329</v>
      </c>
      <c r="Z27" s="6">
        <f t="shared" si="20"/>
        <v>230657.842408122</v>
      </c>
      <c r="AA27" s="5">
        <f t="shared" si="20"/>
        <v>2417.5131900149622</v>
      </c>
      <c r="AB27" s="6">
        <f t="shared" si="20"/>
        <v>2417.5131900149622</v>
      </c>
      <c r="AC27" s="5">
        <f t="shared" si="20"/>
        <v>2417.5131900149622</v>
      </c>
      <c r="AD27" s="6">
        <f t="shared" si="20"/>
        <v>2417.5131900149622</v>
      </c>
      <c r="AE27" s="5">
        <f t="shared" si="20"/>
        <v>2417.5131900149622</v>
      </c>
      <c r="AF27" s="6">
        <f>AF18/AF23</f>
        <v>2417.5131900149622</v>
      </c>
      <c r="AG27" s="5"/>
      <c r="AH27" s="6">
        <f>I27+J27+K27+L27+M27+N27+O27+P27+Q27+R27+S27+T27+U27+V27+W27+X27+Y27+Z27+AA27+AB27+AC27+AD27+AE27+AF27</f>
        <v>15772438.242731264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4.5568108524363472E-2</v>
      </c>
      <c r="N28" s="43">
        <f t="shared" si="21"/>
        <v>0.46960915917721113</v>
      </c>
      <c r="O28" s="70">
        <f t="shared" si="21"/>
        <v>1.8653651157522857E-3</v>
      </c>
      <c r="P28" s="43">
        <f t="shared" si="21"/>
        <v>2.3759395436088639</v>
      </c>
      <c r="Q28" s="70">
        <f t="shared" si="21"/>
        <v>0.32264685034551743</v>
      </c>
      <c r="R28" s="43">
        <f t="shared" si="21"/>
        <v>2.2886931157931873</v>
      </c>
      <c r="S28" s="70">
        <f t="shared" si="21"/>
        <v>0.24085332426832071</v>
      </c>
      <c r="T28" s="43">
        <f t="shared" si="21"/>
        <v>1.9518984929560164</v>
      </c>
      <c r="U28" s="70">
        <f t="shared" si="21"/>
        <v>0.24085332426832071</v>
      </c>
      <c r="V28" s="43">
        <f t="shared" si="21"/>
        <v>1.9518984929560164</v>
      </c>
      <c r="W28" s="70">
        <f t="shared" si="21"/>
        <v>0.24085332426832071</v>
      </c>
      <c r="X28" s="43">
        <f t="shared" si="21"/>
        <v>0.29556819494011988</v>
      </c>
      <c r="Y28" s="70">
        <f t="shared" si="21"/>
        <v>1.5546750195056551</v>
      </c>
      <c r="Z28" s="43">
        <f t="shared" si="21"/>
        <v>0.17797673025318056</v>
      </c>
      <c r="AA28" s="70">
        <f t="shared" si="21"/>
        <v>1.8653651157522857E-3</v>
      </c>
      <c r="AB28" s="43">
        <f t="shared" si="21"/>
        <v>1.8653651157522857E-3</v>
      </c>
      <c r="AC28" s="70">
        <f t="shared" si="21"/>
        <v>1.8653651157522857E-3</v>
      </c>
      <c r="AD28" s="43">
        <f t="shared" si="21"/>
        <v>1.8653651157522857E-3</v>
      </c>
      <c r="AE28" s="70">
        <f t="shared" si="21"/>
        <v>1.8653651157522857E-3</v>
      </c>
      <c r="AF28" s="43">
        <f t="shared" si="21"/>
        <v>1.8653651157522857E-3</v>
      </c>
      <c r="AG28" s="70"/>
      <c r="AH28" s="43"/>
    </row>
  </sheetData>
  <mergeCells count="28">
    <mergeCell ref="AG24:AH26"/>
    <mergeCell ref="I17:M17"/>
    <mergeCell ref="N17:AB17"/>
    <mergeCell ref="AC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64F9-C956-4B02-8A5E-6130320FFE4F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3.28515625" style="2" customWidth="1"/>
    <col min="13" max="13" width="13.28515625" style="1" customWidth="1"/>
    <col min="14" max="28" width="14.7109375" style="1" customWidth="1"/>
    <col min="29" max="32" width="17.85546875" style="1" customWidth="1"/>
    <col min="33" max="33" width="11.28515625" style="2" customWidth="1"/>
    <col min="34" max="34" width="16.85546875" style="2" customWidth="1"/>
    <col min="35" max="16384" width="9.140625" style="1"/>
  </cols>
  <sheetData>
    <row r="1" spans="1:34" ht="22.5" customHeight="1" x14ac:dyDescent="0.35">
      <c r="A1" s="100" t="s">
        <v>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8.1999999999999993</v>
      </c>
      <c r="G7" s="34">
        <f>E7*F7</f>
        <v>7.8140432098765418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10802.133333333331</v>
      </c>
      <c r="Q7" s="39">
        <f>G7*15*86.4</f>
        <v>10126.999999999998</v>
      </c>
      <c r="R7" s="38"/>
      <c r="S7" s="40"/>
      <c r="T7" s="41">
        <f>G7*16*86.4</f>
        <v>10802.133333333331</v>
      </c>
      <c r="U7" s="40"/>
      <c r="V7" s="41">
        <f>G7*16*86.4</f>
        <v>10802.133333333331</v>
      </c>
      <c r="W7" s="40"/>
      <c r="X7" s="41">
        <f>G7*16*86.4</f>
        <v>10802.133333333331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41</v>
      </c>
      <c r="AH7" s="61">
        <f>I7+J7+K7+L7+M7+N7+O7+P7+Q7+R7+S7+T7+U7+V7+W7+X7+Y7+Z7+AA7+AB7+AC7+AD7+AE7+AF7</f>
        <v>53335.533333333326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71.83</v>
      </c>
      <c r="G8" s="20">
        <f t="shared" ref="G8:G16" si="3">E8*F8</f>
        <v>68.449112654320984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94624.05333333333</v>
      </c>
      <c r="Q8" s="15"/>
      <c r="R8" s="13">
        <f>G8*16*86.4</f>
        <v>94624.05333333333</v>
      </c>
      <c r="S8" s="15"/>
      <c r="T8" s="13">
        <f>G8*16*86.4</f>
        <v>94624.05333333333</v>
      </c>
      <c r="U8" s="15"/>
      <c r="V8" s="13">
        <f>G8*16*86.4</f>
        <v>94624.05333333333</v>
      </c>
      <c r="W8" s="15"/>
      <c r="X8" s="13">
        <f>G8*16*86.4</f>
        <v>94624.05333333333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359.15</v>
      </c>
      <c r="AH8" s="62">
        <f>I8+J8+K8+L8+M8+N8+O8+P8+Q8+R8+S8+T8+U8+V8+W8+X8+Y8+Z8+AA8+AB8+AC8+AD8+AE8+AF8</f>
        <v>473120.26666666666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10.81</v>
      </c>
      <c r="G10" s="20">
        <f t="shared" si="3"/>
        <v>11.769220679012346</v>
      </c>
      <c r="H10" s="20">
        <v>3</v>
      </c>
      <c r="I10" s="19"/>
      <c r="J10" s="4"/>
      <c r="K10" s="3"/>
      <c r="L10" s="4"/>
      <c r="M10" s="15"/>
      <c r="N10" s="13">
        <f>G10*16*86.4</f>
        <v>16269.770666666667</v>
      </c>
      <c r="O10" s="15"/>
      <c r="P10" s="13">
        <f>G10*16*86.4</f>
        <v>16269.770666666667</v>
      </c>
      <c r="Q10" s="15"/>
      <c r="R10" s="13">
        <f>G10*16*86.4</f>
        <v>16269.770666666667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32.43</v>
      </c>
      <c r="AH10" s="62">
        <f t="shared" si="6"/>
        <v>48809.312000000005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326.92999999999984</v>
      </c>
      <c r="G11" s="20">
        <f t="shared" si="3"/>
        <v>355.93999228395046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461298.22999999986</v>
      </c>
      <c r="R11" s="16"/>
      <c r="S11" s="14">
        <f>G11*15*86.4</f>
        <v>461298.22999999986</v>
      </c>
      <c r="T11" s="16"/>
      <c r="U11" s="14">
        <f>G11*15*86.4</f>
        <v>461298.22999999986</v>
      </c>
      <c r="V11" s="16"/>
      <c r="W11" s="14">
        <f>G11*15*86.4</f>
        <v>461298.22999999986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1307.7199999999993</v>
      </c>
      <c r="AH11" s="62">
        <f t="shared" si="6"/>
        <v>1845192.9199999995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354.94000000000005</v>
      </c>
      <c r="G12" s="20">
        <f t="shared" si="3"/>
        <v>338.23371913580252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467574.29333333345</v>
      </c>
      <c r="Q12" s="15"/>
      <c r="R12" s="13">
        <f>G12*16*86.4</f>
        <v>467574.29333333345</v>
      </c>
      <c r="S12" s="15"/>
      <c r="T12" s="13">
        <f>G12*16*86.4</f>
        <v>467574.29333333345</v>
      </c>
      <c r="U12" s="15"/>
      <c r="V12" s="13">
        <f>G12*16*86.4</f>
        <v>467574.29333333345</v>
      </c>
      <c r="W12" s="15"/>
      <c r="X12" s="16"/>
      <c r="Y12" s="14">
        <f>G12*15*86.4</f>
        <v>438350.90000000008</v>
      </c>
      <c r="Z12" s="16"/>
      <c r="AA12" s="15"/>
      <c r="AB12" s="16"/>
      <c r="AC12" s="15"/>
      <c r="AD12" s="25"/>
      <c r="AE12" s="12"/>
      <c r="AF12" s="17"/>
      <c r="AG12" s="18">
        <f t="shared" si="5"/>
        <v>1774.7000000000003</v>
      </c>
      <c r="AH12" s="62">
        <f t="shared" si="6"/>
        <v>2308648.0733333337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>
        <v>2.8</v>
      </c>
      <c r="G13" s="20">
        <f t="shared" si="3"/>
        <v>3.0484567901234567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4214.1866666666665</v>
      </c>
      <c r="Q13" s="14">
        <f>G13*15*86.4</f>
        <v>3950.7999999999997</v>
      </c>
      <c r="R13" s="16"/>
      <c r="S13" s="14">
        <f>G13*15*86.4</f>
        <v>3950.7999999999997</v>
      </c>
      <c r="T13" s="16"/>
      <c r="U13" s="14">
        <f>G13*15*86.4</f>
        <v>3950.7999999999997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11.2</v>
      </c>
      <c r="AH13" s="62">
        <f t="shared" si="6"/>
        <v>16066.586666666664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3.8</v>
      </c>
      <c r="G14" s="20">
        <f t="shared" si="3"/>
        <v>4.1371913580246913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5361.8</v>
      </c>
      <c r="R14" s="16"/>
      <c r="S14" s="14">
        <f>G14*15*86.4</f>
        <v>5361.8</v>
      </c>
      <c r="T14" s="16"/>
      <c r="U14" s="14">
        <f>G14*15*86.4</f>
        <v>5361.8</v>
      </c>
      <c r="V14" s="16"/>
      <c r="W14" s="14">
        <f>G14*15*86.4</f>
        <v>5361.8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15.2</v>
      </c>
      <c r="AH14" s="62">
        <f t="shared" si="6"/>
        <v>21447.200000000001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70.989999999999995</v>
      </c>
      <c r="G15" s="20">
        <f t="shared" si="3"/>
        <v>77.289266975308635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106844.68266666666</v>
      </c>
      <c r="Q15" s="15"/>
      <c r="R15" s="13">
        <f>G15*16*86.4</f>
        <v>106844.68266666666</v>
      </c>
      <c r="S15" s="15"/>
      <c r="T15" s="13">
        <f>G15*16*86.4</f>
        <v>106844.68266666666</v>
      </c>
      <c r="U15" s="15"/>
      <c r="V15" s="13">
        <f>G15*16*86.4</f>
        <v>106844.68266666666</v>
      </c>
      <c r="W15" s="15"/>
      <c r="X15" s="13">
        <f>G15*16*86.4</f>
        <v>106844.68266666666</v>
      </c>
      <c r="Y15" s="15"/>
      <c r="Z15" s="13">
        <f>G15*16*86.4</f>
        <v>106844.68266666666</v>
      </c>
      <c r="AA15" s="15"/>
      <c r="AB15" s="16"/>
      <c r="AC15" s="15"/>
      <c r="AD15" s="25"/>
      <c r="AE15" s="12"/>
      <c r="AF15" s="17"/>
      <c r="AG15" s="18">
        <f t="shared" si="5"/>
        <v>425.93999999999994</v>
      </c>
      <c r="AH15" s="62">
        <f t="shared" si="6"/>
        <v>641068.09600000002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3.25</v>
      </c>
      <c r="G16" s="47">
        <f t="shared" si="3"/>
        <v>3.5383873456790123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4585.75</v>
      </c>
      <c r="R16" s="54"/>
      <c r="S16" s="55">
        <f>G16*15*86.4</f>
        <v>4585.75</v>
      </c>
      <c r="T16" s="54"/>
      <c r="U16" s="55">
        <f>G16*15*86.4</f>
        <v>4585.75</v>
      </c>
      <c r="V16" s="54"/>
      <c r="W16" s="55">
        <f>G16*15*86.4</f>
        <v>4585.75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13</v>
      </c>
      <c r="AH16" s="63">
        <f t="shared" si="6"/>
        <v>18343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16269.770666666667</v>
      </c>
      <c r="O18" s="65">
        <f t="shared" si="7"/>
        <v>0</v>
      </c>
      <c r="P18" s="64">
        <f t="shared" si="7"/>
        <v>700329.12000000011</v>
      </c>
      <c r="Q18" s="65">
        <f t="shared" si="7"/>
        <v>485323.57999999984</v>
      </c>
      <c r="R18" s="64">
        <f t="shared" si="7"/>
        <v>685312.80000000016</v>
      </c>
      <c r="S18" s="65">
        <f t="shared" si="7"/>
        <v>475196.57999999984</v>
      </c>
      <c r="T18" s="64">
        <f t="shared" si="7"/>
        <v>679845.16266666679</v>
      </c>
      <c r="U18" s="65">
        <f t="shared" si="7"/>
        <v>475196.57999999984</v>
      </c>
      <c r="V18" s="64">
        <f t="shared" si="7"/>
        <v>679845.16266666679</v>
      </c>
      <c r="W18" s="65">
        <f t="shared" si="7"/>
        <v>471245.77999999985</v>
      </c>
      <c r="X18" s="64">
        <f t="shared" si="7"/>
        <v>212270.86933333334</v>
      </c>
      <c r="Y18" s="65">
        <f t="shared" si="7"/>
        <v>438350.90000000008</v>
      </c>
      <c r="Z18" s="64">
        <f t="shared" si="7"/>
        <v>106844.68266666666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3980.3399999999992</v>
      </c>
      <c r="AH18" s="64">
        <f>I18+J18+K18+L18+M18+N18+O18+P18+Q18+R18+S18+T18+U18+V18+W18+X18+Y18+Z18+AA18+AB18+AC18+AD18+AE18+AF18</f>
        <v>5426030.9879999999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30222</v>
      </c>
      <c r="R24" s="7">
        <v>30222</v>
      </c>
      <c r="S24" s="7">
        <v>1125</v>
      </c>
      <c r="T24" s="7">
        <v>1125</v>
      </c>
      <c r="U24" s="7">
        <v>1125</v>
      </c>
      <c r="V24" s="7">
        <v>1125</v>
      </c>
      <c r="W24" s="7">
        <v>1125</v>
      </c>
      <c r="X24" s="7">
        <v>1125</v>
      </c>
      <c r="Y24" s="7">
        <v>1125</v>
      </c>
      <c r="Z24" s="7">
        <v>1125</v>
      </c>
      <c r="AA24" s="7">
        <v>1125</v>
      </c>
      <c r="AB24" s="7">
        <v>1125</v>
      </c>
      <c r="AC24" s="7">
        <v>1125</v>
      </c>
      <c r="AD24" s="7">
        <v>1125</v>
      </c>
      <c r="AE24" s="7">
        <v>1125</v>
      </c>
      <c r="AF24" s="7">
        <v>1125</v>
      </c>
      <c r="AG24" s="117" t="s">
        <v>93</v>
      </c>
      <c r="AH24" s="118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1350</v>
      </c>
      <c r="L25" s="8">
        <v>1350</v>
      </c>
      <c r="M25" s="7">
        <v>1350</v>
      </c>
      <c r="N25" s="8">
        <v>1350</v>
      </c>
      <c r="O25" s="7">
        <v>1350</v>
      </c>
      <c r="P25" s="8">
        <v>1350</v>
      </c>
      <c r="Q25" s="7">
        <v>1485</v>
      </c>
      <c r="R25" s="8">
        <v>1485</v>
      </c>
      <c r="S25" s="7">
        <v>1485</v>
      </c>
      <c r="T25" s="8">
        <v>1485</v>
      </c>
      <c r="U25" s="7">
        <v>1485</v>
      </c>
      <c r="V25" s="8">
        <v>1485</v>
      </c>
      <c r="W25" s="7">
        <v>1485</v>
      </c>
      <c r="X25" s="8">
        <v>1485</v>
      </c>
      <c r="Y25" s="7">
        <v>1485</v>
      </c>
      <c r="Z25" s="8">
        <v>1485</v>
      </c>
      <c r="AA25" s="7">
        <v>135</v>
      </c>
      <c r="AB25" s="8">
        <v>135</v>
      </c>
      <c r="AC25" s="7">
        <v>135</v>
      </c>
      <c r="AD25" s="8">
        <v>135</v>
      </c>
      <c r="AE25" s="7">
        <v>135</v>
      </c>
      <c r="AF25" s="8">
        <v>135</v>
      </c>
      <c r="AG25" s="119"/>
      <c r="AH25" s="120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28470.781893004121</v>
      </c>
      <c r="O27" s="5">
        <f>O18/O23</f>
        <v>0</v>
      </c>
      <c r="P27" s="6">
        <f t="shared" si="20"/>
        <v>1225519.2797333128</v>
      </c>
      <c r="Q27" s="5">
        <f t="shared" si="20"/>
        <v>849276.98593940015</v>
      </c>
      <c r="R27" s="6">
        <f t="shared" si="20"/>
        <v>1199241.9350605039</v>
      </c>
      <c r="S27" s="5">
        <f t="shared" si="20"/>
        <v>831555.55555555539</v>
      </c>
      <c r="T27" s="6">
        <f t="shared" si="20"/>
        <v>1189674.0122436008</v>
      </c>
      <c r="U27" s="5">
        <f t="shared" si="20"/>
        <v>831555.55555555539</v>
      </c>
      <c r="V27" s="6">
        <f t="shared" si="20"/>
        <v>1189674.0122436008</v>
      </c>
      <c r="W27" s="5">
        <f t="shared" si="20"/>
        <v>824641.97530864179</v>
      </c>
      <c r="X27" s="6">
        <f t="shared" si="20"/>
        <v>371456.84145441611</v>
      </c>
      <c r="Y27" s="5">
        <f t="shared" si="20"/>
        <v>767078.59761486051</v>
      </c>
      <c r="Z27" s="6">
        <f t="shared" si="20"/>
        <v>186969.5473251029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9495115.0799275544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2.1968195905095772E-2</v>
      </c>
      <c r="O28" s="70">
        <f t="shared" si="21"/>
        <v>0</v>
      </c>
      <c r="P28" s="43">
        <f t="shared" si="21"/>
        <v>0.94561672818928455</v>
      </c>
      <c r="Q28" s="70">
        <f t="shared" si="21"/>
        <v>0.65530631631126557</v>
      </c>
      <c r="R28" s="43">
        <f t="shared" si="21"/>
        <v>0.92534099927508018</v>
      </c>
      <c r="S28" s="70">
        <f t="shared" si="21"/>
        <v>0.64163237311385446</v>
      </c>
      <c r="T28" s="43">
        <f t="shared" si="21"/>
        <v>0.91795834278055621</v>
      </c>
      <c r="U28" s="70">
        <f t="shared" si="21"/>
        <v>0.64163237311385446</v>
      </c>
      <c r="V28" s="43">
        <f t="shared" si="21"/>
        <v>0.91795834278055621</v>
      </c>
      <c r="W28" s="70">
        <f t="shared" si="21"/>
        <v>0.63629782045419891</v>
      </c>
      <c r="X28" s="43">
        <f t="shared" si="21"/>
        <v>0.2866179332210001</v>
      </c>
      <c r="Y28" s="70">
        <f t="shared" si="21"/>
        <v>0.59188163396208371</v>
      </c>
      <c r="Z28" s="43">
        <f t="shared" si="21"/>
        <v>0.14426662602245593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874-FBC5-4152-9EE7-43630736758C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3" style="2" customWidth="1"/>
    <col min="13" max="13" width="13" style="1" customWidth="1"/>
    <col min="14" max="14" width="14.7109375" style="1" bestFit="1" customWidth="1"/>
    <col min="15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3.7109375" style="1" bestFit="1" customWidth="1"/>
    <col min="20" max="20" width="14.7109375" style="1" bestFit="1" customWidth="1"/>
    <col min="21" max="21" width="13.7109375" style="1" bestFit="1" customWidth="1"/>
    <col min="22" max="22" width="14.7109375" style="1" bestFit="1" customWidth="1"/>
    <col min="23" max="23" width="13.7109375" style="1" bestFit="1" customWidth="1"/>
    <col min="24" max="26" width="14.7109375" style="1" bestFit="1" customWidth="1"/>
    <col min="27" max="28" width="11.140625" style="1" bestFit="1" customWidth="1"/>
    <col min="29" max="32" width="17.85546875" style="1" customWidth="1"/>
    <col min="33" max="33" width="11.28515625" style="2" customWidth="1"/>
    <col min="34" max="34" width="18" style="2" customWidth="1"/>
    <col min="35" max="16384" width="9.140625" style="1"/>
  </cols>
  <sheetData>
    <row r="1" spans="1:34" ht="22.5" customHeight="1" x14ac:dyDescent="0.35">
      <c r="A1" s="100" t="s">
        <v>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1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44.430000000000007</v>
      </c>
      <c r="G7" s="34">
        <f>E7*F7</f>
        <v>42.33877314814815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58529.120000000003</v>
      </c>
      <c r="Q7" s="39">
        <f>G7*15*86.4</f>
        <v>54871.05000000001</v>
      </c>
      <c r="R7" s="38"/>
      <c r="S7" s="40"/>
      <c r="T7" s="41">
        <f>G7*16*86.4</f>
        <v>58529.120000000003</v>
      </c>
      <c r="U7" s="40"/>
      <c r="V7" s="41">
        <f>G7*16*86.4</f>
        <v>58529.120000000003</v>
      </c>
      <c r="W7" s="40"/>
      <c r="X7" s="41">
        <f>G7*16*86.4</f>
        <v>58529.120000000003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222.15000000000003</v>
      </c>
      <c r="AH7" s="61">
        <f>I7+J7+K7+L7+M7+N7+O7+P7+Q7+R7+S7+T7+U7+V7+W7+X7+Y7+Z7+AA7+AB7+AC7+AD7+AE7+AF7</f>
        <v>288987.53000000003</v>
      </c>
    </row>
    <row r="8" spans="1:34" ht="31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236.92999999999998</v>
      </c>
      <c r="G8" s="20">
        <f t="shared" ref="G8:G16" si="3">E8*F8</f>
        <v>225.77820216049381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312115.78666666668</v>
      </c>
      <c r="Q8" s="15"/>
      <c r="R8" s="13">
        <f>G8*16*86.4</f>
        <v>312115.78666666668</v>
      </c>
      <c r="S8" s="15"/>
      <c r="T8" s="13">
        <f>G8*16*86.4</f>
        <v>312115.78666666668</v>
      </c>
      <c r="U8" s="15"/>
      <c r="V8" s="13">
        <f>G8*16*86.4</f>
        <v>312115.78666666668</v>
      </c>
      <c r="W8" s="15"/>
      <c r="X8" s="13">
        <f>G8*16*86.4</f>
        <v>312115.78666666668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1184.6499999999999</v>
      </c>
      <c r="AH8" s="62">
        <f>I8+J8+K8+L8+M8+N8+O8+P8+Q8+R8+S8+T8+U8+V8+W8+X8+Y8+Z8+AA8+AB8+AC8+AD8+AE8+AF8</f>
        <v>1560578.9333333333</v>
      </c>
    </row>
    <row r="9" spans="1:34" ht="31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1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3.02</v>
      </c>
      <c r="G10" s="20">
        <f t="shared" si="3"/>
        <v>3.2879783950617285</v>
      </c>
      <c r="H10" s="20">
        <v>3</v>
      </c>
      <c r="I10" s="19"/>
      <c r="J10" s="4"/>
      <c r="K10" s="3"/>
      <c r="L10" s="4"/>
      <c r="M10" s="15"/>
      <c r="N10" s="13">
        <f>G10*16*86.4</f>
        <v>4545.3013333333338</v>
      </c>
      <c r="O10" s="15"/>
      <c r="P10" s="13">
        <f>G10*16*86.4</f>
        <v>4545.3013333333338</v>
      </c>
      <c r="Q10" s="15"/>
      <c r="R10" s="13">
        <f>G10*16*86.4</f>
        <v>4545.3013333333338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9.06</v>
      </c>
      <c r="AH10" s="62">
        <f t="shared" si="6"/>
        <v>13635.904000000002</v>
      </c>
    </row>
    <row r="11" spans="1:34" ht="31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113.48000000000002</v>
      </c>
      <c r="G11" s="20">
        <f t="shared" si="3"/>
        <v>123.54959876543212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160120.28000000003</v>
      </c>
      <c r="R11" s="16"/>
      <c r="S11" s="14">
        <f>G11*15*86.4</f>
        <v>160120.28000000003</v>
      </c>
      <c r="T11" s="16"/>
      <c r="U11" s="14">
        <f>G11*15*86.4</f>
        <v>160120.28000000003</v>
      </c>
      <c r="V11" s="16"/>
      <c r="W11" s="14">
        <f>G11*15*86.4</f>
        <v>160120.28000000003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453.92000000000007</v>
      </c>
      <c r="AH11" s="62">
        <f t="shared" si="6"/>
        <v>640481.12000000011</v>
      </c>
    </row>
    <row r="12" spans="1:34" ht="31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307.96999999999991</v>
      </c>
      <c r="G12" s="20">
        <f t="shared" si="3"/>
        <v>293.47449845679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405699.14666666655</v>
      </c>
      <c r="Q12" s="15"/>
      <c r="R12" s="13">
        <f>G12*16*86.4</f>
        <v>405699.14666666655</v>
      </c>
      <c r="S12" s="15"/>
      <c r="T12" s="13">
        <f>G12*16*86.4</f>
        <v>405699.14666666655</v>
      </c>
      <c r="U12" s="15"/>
      <c r="V12" s="13">
        <f>G12*16*86.4</f>
        <v>405699.14666666655</v>
      </c>
      <c r="W12" s="15"/>
      <c r="X12" s="16"/>
      <c r="Y12" s="14">
        <f>G12*15*86.4</f>
        <v>380342.9499999999</v>
      </c>
      <c r="Z12" s="16"/>
      <c r="AA12" s="15"/>
      <c r="AB12" s="16"/>
      <c r="AC12" s="15"/>
      <c r="AD12" s="25"/>
      <c r="AE12" s="12"/>
      <c r="AF12" s="17"/>
      <c r="AG12" s="18">
        <f t="shared" si="5"/>
        <v>1539.8499999999995</v>
      </c>
      <c r="AH12" s="62">
        <f t="shared" si="6"/>
        <v>2003139.5366666662</v>
      </c>
    </row>
    <row r="13" spans="1:34" ht="31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1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1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0.52</v>
      </c>
      <c r="G15" s="20">
        <f t="shared" si="3"/>
        <v>0.56614197530864196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782.6346666666667</v>
      </c>
      <c r="Q15" s="15"/>
      <c r="R15" s="13">
        <f>G15*16*86.4</f>
        <v>782.6346666666667</v>
      </c>
      <c r="S15" s="15"/>
      <c r="T15" s="13">
        <f>G15*16*86.4</f>
        <v>782.6346666666667</v>
      </c>
      <c r="U15" s="15"/>
      <c r="V15" s="13">
        <f>G15*16*86.4</f>
        <v>782.6346666666667</v>
      </c>
      <c r="W15" s="15"/>
      <c r="X15" s="13">
        <f>G15*16*86.4</f>
        <v>782.6346666666667</v>
      </c>
      <c r="Y15" s="15"/>
      <c r="Z15" s="13">
        <f>G15*16*86.4</f>
        <v>782.6346666666667</v>
      </c>
      <c r="AA15" s="15"/>
      <c r="AB15" s="16"/>
      <c r="AC15" s="15"/>
      <c r="AD15" s="25"/>
      <c r="AE15" s="12"/>
      <c r="AF15" s="17"/>
      <c r="AG15" s="18">
        <f t="shared" si="5"/>
        <v>3.12</v>
      </c>
      <c r="AH15" s="62">
        <f t="shared" si="6"/>
        <v>4695.808</v>
      </c>
    </row>
    <row r="16" spans="1:34" ht="31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1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1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4545.3013333333338</v>
      </c>
      <c r="O18" s="65">
        <f t="shared" si="7"/>
        <v>0</v>
      </c>
      <c r="P18" s="64">
        <f t="shared" si="7"/>
        <v>781671.98933333321</v>
      </c>
      <c r="Q18" s="65">
        <f t="shared" si="7"/>
        <v>214991.33000000005</v>
      </c>
      <c r="R18" s="64">
        <f t="shared" si="7"/>
        <v>723142.8693333331</v>
      </c>
      <c r="S18" s="65">
        <f t="shared" si="7"/>
        <v>160120.28000000003</v>
      </c>
      <c r="T18" s="64">
        <f t="shared" si="7"/>
        <v>777126.68799999985</v>
      </c>
      <c r="U18" s="65">
        <f t="shared" si="7"/>
        <v>160120.28000000003</v>
      </c>
      <c r="V18" s="64">
        <f t="shared" si="7"/>
        <v>777126.68799999985</v>
      </c>
      <c r="W18" s="65">
        <f t="shared" si="7"/>
        <v>160120.28000000003</v>
      </c>
      <c r="X18" s="64">
        <f t="shared" si="7"/>
        <v>371427.54133333336</v>
      </c>
      <c r="Y18" s="65">
        <f t="shared" si="7"/>
        <v>380342.9499999999</v>
      </c>
      <c r="Z18" s="64">
        <f t="shared" si="7"/>
        <v>782.6346666666667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3412.7499999999991</v>
      </c>
      <c r="AH18" s="64">
        <f>I18+J18+K18+L18+M18+N18+O18+P18+Q18+R18+S18+T18+U18+V18+W18+X18+Y18+Z18+AA18+AB18+AC18+AD18+AE18+AF18</f>
        <v>4511518.8320000004</v>
      </c>
    </row>
    <row r="19" spans="1:34" ht="31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1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1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1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1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1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1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100</v>
      </c>
      <c r="N25" s="8">
        <v>100</v>
      </c>
      <c r="O25" s="7">
        <v>100</v>
      </c>
      <c r="P25" s="8">
        <v>100</v>
      </c>
      <c r="Q25" s="7">
        <v>100</v>
      </c>
      <c r="R25" s="8">
        <v>100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100</v>
      </c>
      <c r="AB25" s="8">
        <v>100</v>
      </c>
      <c r="AC25" s="7">
        <v>100</v>
      </c>
      <c r="AD25" s="8">
        <v>100</v>
      </c>
      <c r="AE25" s="7">
        <v>100</v>
      </c>
      <c r="AF25" s="8">
        <v>100</v>
      </c>
      <c r="AG25" s="119"/>
      <c r="AH25" s="120"/>
    </row>
    <row r="26" spans="1:34" ht="31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1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7953.909465020578</v>
      </c>
      <c r="O27" s="5">
        <f>O18/O23</f>
        <v>0</v>
      </c>
      <c r="P27" s="6">
        <f t="shared" si="20"/>
        <v>1367862.7176826405</v>
      </c>
      <c r="Q27" s="5">
        <f t="shared" si="20"/>
        <v>376217.42744398082</v>
      </c>
      <c r="R27" s="6">
        <f t="shared" si="20"/>
        <v>1265441.4946642048</v>
      </c>
      <c r="S27" s="5">
        <f t="shared" si="20"/>
        <v>280197.53086419759</v>
      </c>
      <c r="T27" s="6">
        <f t="shared" si="20"/>
        <v>1359908.8082176198</v>
      </c>
      <c r="U27" s="5">
        <f t="shared" si="20"/>
        <v>280197.53086419759</v>
      </c>
      <c r="V27" s="6">
        <f t="shared" si="20"/>
        <v>1359908.8082176198</v>
      </c>
      <c r="W27" s="5">
        <f t="shared" si="20"/>
        <v>280197.53086419759</v>
      </c>
      <c r="X27" s="6">
        <f t="shared" si="20"/>
        <v>649968.13630702929</v>
      </c>
      <c r="Y27" s="5">
        <f t="shared" si="20"/>
        <v>665569.37991617876</v>
      </c>
      <c r="Z27" s="6">
        <f t="shared" si="20"/>
        <v>1369.5473251028809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7894792.82183199</v>
      </c>
    </row>
    <row r="28" spans="1:34" ht="31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6.1372758217751377E-3</v>
      </c>
      <c r="O28" s="70">
        <f t="shared" si="21"/>
        <v>0</v>
      </c>
      <c r="P28" s="43">
        <f t="shared" si="21"/>
        <v>1.0554496278415437</v>
      </c>
      <c r="Q28" s="70">
        <f t="shared" si="21"/>
        <v>0.29029122487961484</v>
      </c>
      <c r="R28" s="43">
        <f t="shared" si="21"/>
        <v>0.9764209063767012</v>
      </c>
      <c r="S28" s="70">
        <f t="shared" si="21"/>
        <v>0.21620179850632529</v>
      </c>
      <c r="T28" s="43">
        <f t="shared" si="21"/>
        <v>1.0493123520197682</v>
      </c>
      <c r="U28" s="70">
        <f t="shared" si="21"/>
        <v>0.21620179850632529</v>
      </c>
      <c r="V28" s="43">
        <f t="shared" si="21"/>
        <v>1.0493123520197682</v>
      </c>
      <c r="W28" s="70">
        <f t="shared" si="21"/>
        <v>0.21620179850632529</v>
      </c>
      <c r="X28" s="43">
        <f t="shared" si="21"/>
        <v>0.50151862369369549</v>
      </c>
      <c r="Y28" s="70">
        <f t="shared" si="21"/>
        <v>0.51355662030569349</v>
      </c>
      <c r="Z28" s="43">
        <f t="shared" si="21"/>
        <v>1.05674947924605E-3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DFEE-856E-4934-960B-EC50317B3CE6}">
  <dimension ref="A1:AH28"/>
  <sheetViews>
    <sheetView view="pageBreakPreview" zoomScale="40" zoomScaleNormal="100" zoomScaleSheetLayoutView="4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.85546875" style="2" customWidth="1"/>
    <col min="13" max="32" width="15.8554687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2.5" customHeight="1" x14ac:dyDescent="0.35">
      <c r="A1" s="100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</row>
    <row r="2" spans="1:34" ht="22.5" customHeight="1" x14ac:dyDescent="0.25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5"/>
    </row>
    <row r="3" spans="1:34" ht="22.5" customHeight="1" thickBot="1" x14ac:dyDescent="0.3">
      <c r="A3" s="106" t="s">
        <v>49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</row>
    <row r="4" spans="1:34" ht="45" customHeight="1" thickBot="1" x14ac:dyDescent="0.3">
      <c r="A4" s="109" t="s">
        <v>1</v>
      </c>
      <c r="B4" s="111" t="s">
        <v>2</v>
      </c>
      <c r="C4" s="111" t="s">
        <v>3</v>
      </c>
      <c r="D4" s="114" t="s">
        <v>26</v>
      </c>
      <c r="E4" s="114" t="s">
        <v>27</v>
      </c>
      <c r="F4" s="114" t="s">
        <v>28</v>
      </c>
      <c r="G4" s="114" t="s">
        <v>29</v>
      </c>
      <c r="H4" s="114" t="s">
        <v>38</v>
      </c>
      <c r="I4" s="90" t="s">
        <v>40</v>
      </c>
      <c r="J4" s="116"/>
      <c r="K4" s="90" t="s">
        <v>39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41</v>
      </c>
      <c r="AD4" s="93"/>
      <c r="AE4" s="92" t="s">
        <v>12</v>
      </c>
      <c r="AF4" s="93"/>
      <c r="AG4" s="94" t="s">
        <v>42</v>
      </c>
      <c r="AH4" s="95"/>
    </row>
    <row r="5" spans="1:34" ht="37.5" customHeight="1" thickBot="1" x14ac:dyDescent="0.3">
      <c r="A5" s="110"/>
      <c r="B5" s="112"/>
      <c r="C5" s="113"/>
      <c r="D5" s="113"/>
      <c r="E5" s="113"/>
      <c r="F5" s="115"/>
      <c r="G5" s="113"/>
      <c r="H5" s="11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0.98</v>
      </c>
      <c r="G7" s="34">
        <f>E7*F7</f>
        <v>0.93387345679012335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1290.9866666666667</v>
      </c>
      <c r="Q7" s="39">
        <f>G7*15*86.4</f>
        <v>1210.3</v>
      </c>
      <c r="R7" s="38"/>
      <c r="S7" s="40"/>
      <c r="T7" s="41">
        <f>G7*16*86.4</f>
        <v>1290.9866666666667</v>
      </c>
      <c r="U7" s="40"/>
      <c r="V7" s="41">
        <f>G7*16*86.4</f>
        <v>1290.9866666666667</v>
      </c>
      <c r="W7" s="40"/>
      <c r="X7" s="41">
        <f>G7*16*86.4</f>
        <v>1290.9866666666667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4.9000000000000004</v>
      </c>
      <c r="AH7" s="61">
        <f>I7+J7+K7+L7+M7+N7+O7+P7+Q7+R7+S7+T7+U7+V7+W7+X7+Y7+Z7+AA7+AB7+AC7+AD7+AE7+AF7</f>
        <v>6374.2466666666669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5.72</v>
      </c>
      <c r="G8" s="20">
        <f t="shared" ref="G8:G16" si="3">E8*F8</f>
        <v>5.4507716049382715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7535.1466666666674</v>
      </c>
      <c r="Q8" s="15"/>
      <c r="R8" s="13">
        <f>G8*16*86.4</f>
        <v>7535.1466666666674</v>
      </c>
      <c r="S8" s="15"/>
      <c r="T8" s="13">
        <f>G8*16*86.4</f>
        <v>7535.1466666666674</v>
      </c>
      <c r="U8" s="15"/>
      <c r="V8" s="13">
        <f>G8*16*86.4</f>
        <v>7535.1466666666674</v>
      </c>
      <c r="W8" s="15"/>
      <c r="X8" s="13">
        <f>G8*16*86.4</f>
        <v>7535.1466666666674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28.599999999999998</v>
      </c>
      <c r="AH8" s="62">
        <f>I8+J8+K8+L8+M8+N8+O8+P8+Q8+R8+S8+T8+U8+V8+W8+X8+Y8+Z8+AA8+AB8+AC8+AD8+AE8+AF8</f>
        <v>37675.733333333337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50.2</v>
      </c>
      <c r="G10" s="20">
        <f t="shared" si="3"/>
        <v>54.654475308641977</v>
      </c>
      <c r="H10" s="20">
        <v>3</v>
      </c>
      <c r="I10" s="19"/>
      <c r="J10" s="4"/>
      <c r="K10" s="3"/>
      <c r="L10" s="4"/>
      <c r="M10" s="15"/>
      <c r="N10" s="13">
        <f>G10*16*86.4</f>
        <v>75554.346666666679</v>
      </c>
      <c r="O10" s="15"/>
      <c r="P10" s="13">
        <f>G10*16*86.4</f>
        <v>75554.346666666679</v>
      </c>
      <c r="Q10" s="15"/>
      <c r="R10" s="13">
        <f>G10*16*86.4</f>
        <v>75554.346666666679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150.60000000000002</v>
      </c>
      <c r="AH10" s="62">
        <f t="shared" si="6"/>
        <v>226663.04000000004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95.8</v>
      </c>
      <c r="G11" s="20">
        <f t="shared" si="3"/>
        <v>104.30077160493826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135173.79999999999</v>
      </c>
      <c r="R11" s="16"/>
      <c r="S11" s="14">
        <f>G11*15*86.4</f>
        <v>135173.79999999999</v>
      </c>
      <c r="T11" s="16"/>
      <c r="U11" s="14">
        <f>G11*15*86.4</f>
        <v>135173.79999999999</v>
      </c>
      <c r="V11" s="16"/>
      <c r="W11" s="14">
        <f>G11*15*86.4</f>
        <v>135173.79999999999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383.2</v>
      </c>
      <c r="AH11" s="62">
        <f t="shared" si="6"/>
        <v>540695.19999999995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8.6</v>
      </c>
      <c r="G12" s="20">
        <f t="shared" si="3"/>
        <v>8.1952160493827151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11329.066666666666</v>
      </c>
      <c r="Q12" s="15"/>
      <c r="R12" s="13">
        <f>G12*16*86.4</f>
        <v>11329.066666666666</v>
      </c>
      <c r="S12" s="15"/>
      <c r="T12" s="13">
        <f>G12*16*86.4</f>
        <v>11329.066666666666</v>
      </c>
      <c r="U12" s="15"/>
      <c r="V12" s="13">
        <f>G12*16*86.4</f>
        <v>11329.066666666666</v>
      </c>
      <c r="W12" s="15"/>
      <c r="X12" s="16"/>
      <c r="Y12" s="14">
        <f>G12*15*86.4</f>
        <v>10621</v>
      </c>
      <c r="Z12" s="16"/>
      <c r="AA12" s="15"/>
      <c r="AB12" s="16"/>
      <c r="AC12" s="15"/>
      <c r="AD12" s="25"/>
      <c r="AE12" s="12"/>
      <c r="AF12" s="17"/>
      <c r="AG12" s="18">
        <f t="shared" si="5"/>
        <v>43</v>
      </c>
      <c r="AH12" s="62">
        <f t="shared" si="6"/>
        <v>55937.266666666663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10</v>
      </c>
      <c r="G14" s="20">
        <f t="shared" si="3"/>
        <v>10.887345679012345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14109.999999999998</v>
      </c>
      <c r="R14" s="16"/>
      <c r="S14" s="14">
        <f>G14*15*86.4</f>
        <v>14109.999999999998</v>
      </c>
      <c r="T14" s="16"/>
      <c r="U14" s="14">
        <f>G14*15*86.4</f>
        <v>14109.999999999998</v>
      </c>
      <c r="V14" s="16"/>
      <c r="W14" s="14">
        <f>G14*15*86.4</f>
        <v>14109.999999999998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40</v>
      </c>
      <c r="AH14" s="62">
        <f t="shared" si="6"/>
        <v>56439.999999999993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46.190000000000012</v>
      </c>
      <c r="G15" s="20">
        <f t="shared" si="3"/>
        <v>50.288649691358039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69519.029333333354</v>
      </c>
      <c r="Q15" s="15"/>
      <c r="R15" s="13">
        <f>G15*16*86.4</f>
        <v>69519.029333333354</v>
      </c>
      <c r="S15" s="15"/>
      <c r="T15" s="13">
        <f>G15*16*86.4</f>
        <v>69519.029333333354</v>
      </c>
      <c r="U15" s="15"/>
      <c r="V15" s="13">
        <f>G15*16*86.4</f>
        <v>69519.029333333354</v>
      </c>
      <c r="W15" s="15"/>
      <c r="X15" s="13">
        <f>G15*16*86.4</f>
        <v>69519.029333333354</v>
      </c>
      <c r="Y15" s="15"/>
      <c r="Z15" s="13">
        <f>G15*16*86.4</f>
        <v>69519.029333333354</v>
      </c>
      <c r="AA15" s="15"/>
      <c r="AB15" s="16"/>
      <c r="AC15" s="15"/>
      <c r="AD15" s="25"/>
      <c r="AE15" s="12"/>
      <c r="AF15" s="17"/>
      <c r="AG15" s="18">
        <f t="shared" si="5"/>
        <v>277.1400000000001</v>
      </c>
      <c r="AH15" s="62">
        <f t="shared" si="6"/>
        <v>417114.17600000015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96" t="s">
        <v>62</v>
      </c>
      <c r="J17" s="97"/>
      <c r="K17" s="97"/>
      <c r="L17" s="97"/>
      <c r="M17" s="97"/>
      <c r="N17" s="98" t="s">
        <v>63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96" t="s">
        <v>62</v>
      </c>
      <c r="AD17" s="97"/>
      <c r="AE17" s="97"/>
      <c r="AF17" s="97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75554.346666666679</v>
      </c>
      <c r="O18" s="65">
        <f t="shared" si="7"/>
        <v>0</v>
      </c>
      <c r="P18" s="64">
        <f t="shared" si="7"/>
        <v>165228.57600000003</v>
      </c>
      <c r="Q18" s="65">
        <f t="shared" si="7"/>
        <v>150494.09999999998</v>
      </c>
      <c r="R18" s="64">
        <f t="shared" si="7"/>
        <v>163937.58933333337</v>
      </c>
      <c r="S18" s="65">
        <f t="shared" si="7"/>
        <v>149283.79999999999</v>
      </c>
      <c r="T18" s="64">
        <f t="shared" si="7"/>
        <v>89674.229333333351</v>
      </c>
      <c r="U18" s="65">
        <f t="shared" si="7"/>
        <v>149283.79999999999</v>
      </c>
      <c r="V18" s="64">
        <f t="shared" si="7"/>
        <v>89674.229333333351</v>
      </c>
      <c r="W18" s="65">
        <f t="shared" si="7"/>
        <v>149283.79999999999</v>
      </c>
      <c r="X18" s="64">
        <f t="shared" si="7"/>
        <v>78345.162666666685</v>
      </c>
      <c r="Y18" s="65">
        <f t="shared" si="7"/>
        <v>10621</v>
      </c>
      <c r="Z18" s="64">
        <f t="shared" si="7"/>
        <v>69519.029333333354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927.44</v>
      </c>
      <c r="AH18" s="64">
        <f>I18+J18+K18+L18+M18+N18+O18+P18+Q18+R18+S18+T18+U18+V18+W18+X18+Y18+Z18+AA18+AB18+AC18+AD18+AE18+AF18</f>
        <v>1340899.6626666666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7" t="s">
        <v>93</v>
      </c>
      <c r="AH24" s="118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9"/>
      <c r="AH25" s="120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1"/>
      <c r="AH26" s="122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132213.99176954737</v>
      </c>
      <c r="O27" s="5">
        <f>O18/O23</f>
        <v>0</v>
      </c>
      <c r="P27" s="6">
        <f t="shared" si="20"/>
        <v>289136.63543061144</v>
      </c>
      <c r="Q27" s="5">
        <f t="shared" si="20"/>
        <v>263352.49494710867</v>
      </c>
      <c r="R27" s="6">
        <f t="shared" si="20"/>
        <v>286877.5132483457</v>
      </c>
      <c r="S27" s="5">
        <f t="shared" si="20"/>
        <v>261234.56790123458</v>
      </c>
      <c r="T27" s="6">
        <f t="shared" si="20"/>
        <v>156922.64366106407</v>
      </c>
      <c r="U27" s="5">
        <f t="shared" si="20"/>
        <v>261234.56790123458</v>
      </c>
      <c r="V27" s="6">
        <f t="shared" si="20"/>
        <v>156922.64366106407</v>
      </c>
      <c r="W27" s="5">
        <f t="shared" si="20"/>
        <v>261234.56790123458</v>
      </c>
      <c r="X27" s="6">
        <f t="shared" si="20"/>
        <v>137097.69389832392</v>
      </c>
      <c r="Y27" s="5">
        <f t="shared" si="20"/>
        <v>18585.890402568883</v>
      </c>
      <c r="Z27" s="6">
        <f t="shared" si="20"/>
        <v>121652.67489711939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2346465.8856194573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0.10201696895798408</v>
      </c>
      <c r="O28" s="70">
        <f t="shared" si="21"/>
        <v>0</v>
      </c>
      <c r="P28" s="43">
        <f t="shared" si="21"/>
        <v>0.22309925573349648</v>
      </c>
      <c r="Q28" s="70">
        <f t="shared" si="21"/>
        <v>0.20320408560733694</v>
      </c>
      <c r="R28" s="43">
        <f t="shared" si="21"/>
        <v>0.22135610590150132</v>
      </c>
      <c r="S28" s="70">
        <f t="shared" si="21"/>
        <v>0.20156988263984149</v>
      </c>
      <c r="T28" s="43">
        <f t="shared" si="21"/>
        <v>0.1210822867755124</v>
      </c>
      <c r="U28" s="70">
        <f t="shared" si="21"/>
        <v>0.20156988263984149</v>
      </c>
      <c r="V28" s="43">
        <f t="shared" si="21"/>
        <v>0.1210822867755124</v>
      </c>
      <c r="W28" s="70">
        <f t="shared" si="21"/>
        <v>0.20156988263984149</v>
      </c>
      <c r="X28" s="43">
        <f t="shared" si="21"/>
        <v>0.10578525763759562</v>
      </c>
      <c r="Y28" s="70">
        <f t="shared" si="21"/>
        <v>1.4340964816796977E-2</v>
      </c>
      <c r="Z28" s="43">
        <f t="shared" si="21"/>
        <v>9.3867804704567431E-2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ხრამის ს.ს სრულად</vt:lpstr>
      <vt:lpstr>ხრამის მაგისტრალური.</vt:lpstr>
      <vt:lpstr>წერეთლის</vt:lpstr>
      <vt:lpstr>პატარას მაგისტრალური არხი</vt:lpstr>
      <vt:lpstr>ვახუშტის მაგისტრალური არხი</vt:lpstr>
      <vt:lpstr>აღმაშენებლის ს.ს.</vt:lpstr>
      <vt:lpstr>ვაზიანის ს.ს.</vt:lpstr>
      <vt:lpstr>წმინდა გიორგის ს.ს</vt:lpstr>
      <vt:lpstr>იბერიის ს.ს.</vt:lpstr>
      <vt:lpstr>ახალი სადახლო</vt:lpstr>
      <vt:lpstr>ცისკრის მაგისტრალური არხი</vt:lpstr>
      <vt:lpstr>ბარათანთ არხი</vt:lpstr>
      <vt:lpstr>დებედის არხი</vt:lpstr>
      <vt:lpstr>წმ.ნინოს არხი</vt:lpstr>
      <vt:lpstr>მეგობრობის არხი</vt:lpstr>
      <vt:lpstr>მთის მაგისტრალური არხი</vt:lpstr>
      <vt:lpstr>9 აპრილის არხი</vt:lpstr>
      <vt:lpstr>თამარისის არხი</vt:lpstr>
      <vt:lpstr>გამარჯვების არხი </vt:lpstr>
      <vt:lpstr>ბოლო არხი</vt:lpstr>
      <vt:lpstr>ბაგრატის არხი</vt:lpstr>
      <vt:lpstr>ძველი სადახლოს არხი</vt:lpstr>
      <vt:lpstr>წისქვილის არხი</vt:lpstr>
      <vt:lpstr>ლეჟბადინის სატ.</vt:lpstr>
      <vt:lpstr>ლეჟბადინი-მუღანლო სატ.</vt:lpstr>
      <vt:lpstr>ქეშალოს სატ.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2025-10-31T08:41:02Z</dcterms:modified>
</cp:coreProperties>
</file>