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ქვემო ქართლი\"/>
    </mc:Choice>
  </mc:AlternateContent>
  <xr:revisionPtr revIDLastSave="0" documentId="13_ncr:1_{08ADF173-13D5-4BE9-AD40-4104987A10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გარდაბნის სარწყავი სისტემ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1" l="1"/>
  <c r="AC23" i="1"/>
  <c r="AA23" i="1"/>
  <c r="Y23" i="1"/>
  <c r="W23" i="1"/>
  <c r="U23" i="1"/>
  <c r="S23" i="1"/>
  <c r="Q23" i="1"/>
  <c r="O23" i="1"/>
  <c r="M23" i="1"/>
  <c r="K23" i="1"/>
  <c r="I23" i="1"/>
  <c r="AF22" i="1"/>
  <c r="AD22" i="1"/>
  <c r="AB22" i="1"/>
  <c r="Z22" i="1"/>
  <c r="X22" i="1"/>
  <c r="V22" i="1"/>
  <c r="T22" i="1"/>
  <c r="R22" i="1"/>
  <c r="P22" i="1"/>
  <c r="N22" i="1"/>
  <c r="L22" i="1"/>
  <c r="J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F23" i="1" s="1"/>
  <c r="AD19" i="1"/>
  <c r="AB19" i="1"/>
  <c r="AB23" i="1" s="1"/>
  <c r="Z19" i="1"/>
  <c r="X19" i="1"/>
  <c r="X23" i="1" s="1"/>
  <c r="V19" i="1"/>
  <c r="T19" i="1"/>
  <c r="T23" i="1" s="1"/>
  <c r="R19" i="1"/>
  <c r="P19" i="1"/>
  <c r="P23" i="1" s="1"/>
  <c r="N19" i="1"/>
  <c r="L19" i="1"/>
  <c r="L23" i="1" s="1"/>
  <c r="J19" i="1"/>
  <c r="AF18" i="1"/>
  <c r="AF24" i="1" s="1"/>
  <c r="AF25" i="1" s="1"/>
  <c r="AE18" i="1"/>
  <c r="AE24" i="1" s="1"/>
  <c r="AE25" i="1" s="1"/>
  <c r="AC18" i="1"/>
  <c r="AC24" i="1" s="1"/>
  <c r="AC25" i="1" s="1"/>
  <c r="AA18" i="1"/>
  <c r="AA24" i="1" s="1"/>
  <c r="AA25" i="1" s="1"/>
  <c r="Z18" i="1"/>
  <c r="P18" i="1"/>
  <c r="N18" i="1"/>
  <c r="M18" i="1"/>
  <c r="K18" i="1"/>
  <c r="J18" i="1"/>
  <c r="I18" i="1"/>
  <c r="AG17" i="1"/>
  <c r="D17" i="1"/>
  <c r="E17" i="1" s="1"/>
  <c r="G17" i="1" s="1"/>
  <c r="AG16" i="1"/>
  <c r="D16" i="1"/>
  <c r="E16" i="1" s="1"/>
  <c r="G16" i="1" s="1"/>
  <c r="AG15" i="1"/>
  <c r="D15" i="1"/>
  <c r="E15" i="1" s="1"/>
  <c r="G15" i="1" s="1"/>
  <c r="AG14" i="1"/>
  <c r="E14" i="1"/>
  <c r="G14" i="1" s="1"/>
  <c r="D14" i="1"/>
  <c r="AG13" i="1"/>
  <c r="D13" i="1"/>
  <c r="E13" i="1" s="1"/>
  <c r="G13" i="1" s="1"/>
  <c r="AG12" i="1"/>
  <c r="W12" i="1"/>
  <c r="D12" i="1"/>
  <c r="E12" i="1" s="1"/>
  <c r="G12" i="1" s="1"/>
  <c r="AG11" i="1"/>
  <c r="D11" i="1"/>
  <c r="E11" i="1" s="1"/>
  <c r="G11" i="1" s="1"/>
  <c r="AG10" i="1"/>
  <c r="D10" i="1"/>
  <c r="E10" i="1" s="1"/>
  <c r="G10" i="1" s="1"/>
  <c r="AG9" i="1"/>
  <c r="D9" i="1"/>
  <c r="E9" i="1" s="1"/>
  <c r="G9" i="1" s="1"/>
  <c r="T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G8" i="1"/>
  <c r="W8" i="1"/>
  <c r="D8" i="1"/>
  <c r="E8" i="1" s="1"/>
  <c r="G8" i="1" s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G18" i="1" l="1"/>
  <c r="J23" i="1"/>
  <c r="J24" i="1" s="1"/>
  <c r="J25" i="1" s="1"/>
  <c r="N23" i="1"/>
  <c r="N24" i="1" s="1"/>
  <c r="N25" i="1" s="1"/>
  <c r="K24" i="1"/>
  <c r="K25" i="1" s="1"/>
  <c r="M24" i="1"/>
  <c r="M25" i="1" s="1"/>
  <c r="R23" i="1"/>
  <c r="Z23" i="1"/>
  <c r="AD23" i="1"/>
  <c r="P24" i="1"/>
  <c r="P25" i="1" s="1"/>
  <c r="V23" i="1"/>
  <c r="T8" i="1"/>
  <c r="O8" i="1"/>
  <c r="O11" i="1"/>
  <c r="L11" i="1"/>
  <c r="R11" i="1"/>
  <c r="U14" i="1"/>
  <c r="S14" i="1"/>
  <c r="Q14" i="1"/>
  <c r="AH14" i="1" s="1"/>
  <c r="X16" i="1"/>
  <c r="O16" i="1"/>
  <c r="V16" i="1"/>
  <c r="T16" i="1"/>
  <c r="Y16" i="1"/>
  <c r="R16" i="1"/>
  <c r="AD10" i="1"/>
  <c r="AD18" i="1" s="1"/>
  <c r="AD24" i="1" s="1"/>
  <c r="AD25" i="1" s="1"/>
  <c r="AB10" i="1"/>
  <c r="AB18" i="1" s="1"/>
  <c r="AB24" i="1" s="1"/>
  <c r="AB25" i="1" s="1"/>
  <c r="Q10" i="1"/>
  <c r="T13" i="1"/>
  <c r="R13" i="1"/>
  <c r="Y12" i="1"/>
  <c r="W13" i="1"/>
  <c r="O13" i="1"/>
  <c r="V13" i="1"/>
  <c r="R9" i="1"/>
  <c r="X9" i="1"/>
  <c r="X18" i="1" s="1"/>
  <c r="X24" i="1" s="1"/>
  <c r="X25" i="1" s="1"/>
  <c r="O9" i="1"/>
  <c r="V9" i="1"/>
  <c r="O12" i="1"/>
  <c r="U12" i="1"/>
  <c r="U15" i="1"/>
  <c r="S15" i="1"/>
  <c r="O15" i="1"/>
  <c r="W15" i="1"/>
  <c r="Q17" i="1"/>
  <c r="W17" i="1"/>
  <c r="U17" i="1"/>
  <c r="S17" i="1"/>
  <c r="Z24" i="1"/>
  <c r="Z25" i="1" s="1"/>
  <c r="I24" i="1"/>
  <c r="AH9" i="1" l="1"/>
  <c r="AH17" i="1"/>
  <c r="Y18" i="1"/>
  <c r="Y24" i="1" s="1"/>
  <c r="Y25" i="1" s="1"/>
  <c r="AH11" i="1"/>
  <c r="L18" i="1"/>
  <c r="U18" i="1"/>
  <c r="U24" i="1" s="1"/>
  <c r="U25" i="1" s="1"/>
  <c r="AH13" i="1"/>
  <c r="S18" i="1"/>
  <c r="S24" i="1" s="1"/>
  <c r="S25" i="1" s="1"/>
  <c r="AH15" i="1"/>
  <c r="AH12" i="1"/>
  <c r="R18" i="1"/>
  <c r="R24" i="1" s="1"/>
  <c r="R25" i="1" s="1"/>
  <c r="W18" i="1"/>
  <c r="W24" i="1" s="1"/>
  <c r="W25" i="1" s="1"/>
  <c r="Q18" i="1"/>
  <c r="Q24" i="1" s="1"/>
  <c r="Q25" i="1" s="1"/>
  <c r="AH10" i="1"/>
  <c r="AH16" i="1"/>
  <c r="AH8" i="1"/>
  <c r="O18" i="1"/>
  <c r="O24" i="1" s="1"/>
  <c r="O25" i="1" s="1"/>
  <c r="I25" i="1"/>
  <c r="V18" i="1"/>
  <c r="V24" i="1" s="1"/>
  <c r="V25" i="1" s="1"/>
  <c r="T18" i="1"/>
  <c r="T24" i="1" s="1"/>
  <c r="T25" i="1" s="1"/>
  <c r="L24" i="1" l="1"/>
  <c r="AH18" i="1"/>
  <c r="L25" i="1" l="1"/>
  <c r="AH24" i="1"/>
</calcChain>
</file>

<file path=xl/sharedStrings.xml><?xml version="1.0" encoding="utf-8"?>
<sst xmlns="http://schemas.openxmlformats.org/spreadsheetml/2006/main" count="69" uniqueCount="48">
  <si>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</si>
  <si>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</si>
  <si>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</si>
  <si>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</si>
  <si>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</si>
  <si>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</si>
  <si>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</si>
  <si>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</si>
  <si>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</si>
  <si>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</si>
  <si>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</si>
  <si>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</si>
  <si>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</si>
  <si>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    IV</t>
  </si>
  <si>
    <t>მაისი 
V</t>
  </si>
  <si>
    <t>ივნისი 
VI</t>
  </si>
  <si>
    <t>ივლისი   VII</t>
  </si>
  <si>
    <t>აგვისტო  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</si>
  <si>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</si>
  <si>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</si>
  <si>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</si>
  <si>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</si>
  <si>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</si>
  <si>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</si>
  <si>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</si>
  <si>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</si>
  <si>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</si>
  <si>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</si>
  <si>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</si>
  <si>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</si>
  <si>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</si>
  <si>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</si>
  <si>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</si>
  <si>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</si>
  <si>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</si>
  <si>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</si>
  <si>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</si>
  <si>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</si>
  <si>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</si>
  <si>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</si>
  <si>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</si>
  <si>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</si>
  <si>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</si>
  <si>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</si>
  <si>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</si>
  <si>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</si>
  <si>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მტკვარი-ჯანდარა (გარდაბნის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</si>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</sst>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4" fillId="2" borderId="19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24" xfId="0" applyFont="1" applyFill="1" applyBorder="1"/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2" borderId="32" xfId="0" applyFont="1" applyFill="1" applyBorder="1"/>
    <xf numFmtId="164" fontId="7" fillId="0" borderId="31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view="pageBreakPreview" zoomScale="70" zoomScaleNormal="100" zoomScaleSheetLayoutView="70" workbookViewId="0">
      <selection sqref="A1:XFD1"/>
    </sheetView>
  </sheetViews>
  <sheetFormatPr defaultColWidth="7" defaultRowHeight="14.4" x14ac:dyDescent="0.3"/>
  <cols>
    <col min="1" max="1" width="5.109375" customWidth="1"/>
    <col min="2" max="2" width="29.6640625" bestFit="1" customWidth="1"/>
    <col min="4" max="4" width="9.33203125" customWidth="1"/>
    <col min="5" max="5" width="11.44140625" customWidth="1"/>
    <col min="6" max="6" width="13.6640625" customWidth="1"/>
    <col min="7" max="7" width="10.88671875" customWidth="1"/>
    <col min="8" max="8" width="13.33203125" customWidth="1"/>
    <col min="9" max="10" width="7" style="70"/>
    <col min="12" max="12" width="12.109375" customWidth="1"/>
    <col min="15" max="15" width="15.88671875" customWidth="1"/>
    <col min="17" max="17" width="14.109375" customWidth="1"/>
    <col min="18" max="18" width="15.109375" customWidth="1"/>
    <col min="19" max="19" width="14.44140625" customWidth="1"/>
    <col min="20" max="20" width="20" customWidth="1"/>
    <col min="21" max="21" width="13.5546875" customWidth="1"/>
    <col min="22" max="22" width="16.44140625" customWidth="1"/>
    <col min="23" max="23" width="16.6640625" customWidth="1"/>
    <col min="24" max="24" width="14.6640625" customWidth="1"/>
    <col min="25" max="25" width="16.88671875" customWidth="1"/>
    <col min="28" max="28" width="12.44140625" customWidth="1"/>
    <col min="30" max="30" width="12.33203125" customWidth="1"/>
    <col min="33" max="33" width="11.33203125" style="70" customWidth="1"/>
    <col min="34" max="34" width="15.33203125" style="70" customWidth="1"/>
  </cols>
  <sheetData>
    <row r="1" spans="1:34" s="94" customFormat="1" ht="48" customHeight="1" thickBot="1" x14ac:dyDescent="0.45">
      <c r="A1" s="93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AG1" s="70"/>
      <c r="AH1" s="70"/>
    </row>
    <row r="2" spans="1:34" ht="18.600000000000001" x14ac:dyDescent="0.4">
      <c r="A2" s="75" t="s">
        <v>46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6.2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6.8" thickBot="1" x14ac:dyDescent="0.35">
      <c r="A4" s="81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16.8" thickBot="1" x14ac:dyDescent="0.35">
      <c r="A5" s="84" t="s">
        <v>2</v>
      </c>
      <c r="B5" s="86" t="s">
        <v>3</v>
      </c>
      <c r="C5" s="86" t="s">
        <v>4</v>
      </c>
      <c r="D5" s="88" t="s">
        <v>5</v>
      </c>
      <c r="E5" s="88" t="s">
        <v>6</v>
      </c>
      <c r="F5" s="88" t="s">
        <v>7</v>
      </c>
      <c r="G5" s="88" t="s">
        <v>8</v>
      </c>
      <c r="H5" s="88" t="s">
        <v>9</v>
      </c>
      <c r="I5" s="90" t="s">
        <v>10</v>
      </c>
      <c r="J5" s="91"/>
      <c r="K5" s="90" t="s">
        <v>11</v>
      </c>
      <c r="L5" s="92"/>
      <c r="M5" s="71" t="s">
        <v>12</v>
      </c>
      <c r="N5" s="72"/>
      <c r="O5" s="71" t="s">
        <v>13</v>
      </c>
      <c r="P5" s="72"/>
      <c r="Q5" s="71" t="s">
        <v>14</v>
      </c>
      <c r="R5" s="72"/>
      <c r="S5" s="71" t="s">
        <v>15</v>
      </c>
      <c r="T5" s="72"/>
      <c r="U5" s="71" t="s">
        <v>16</v>
      </c>
      <c r="V5" s="72"/>
      <c r="W5" s="71" t="s">
        <v>17</v>
      </c>
      <c r="X5" s="72"/>
      <c r="Y5" s="71" t="s">
        <v>18</v>
      </c>
      <c r="Z5" s="72"/>
      <c r="AA5" s="71" t="s">
        <v>19</v>
      </c>
      <c r="AB5" s="72"/>
      <c r="AC5" s="71" t="s">
        <v>20</v>
      </c>
      <c r="AD5" s="72"/>
      <c r="AE5" s="71" t="s">
        <v>21</v>
      </c>
      <c r="AF5" s="72"/>
      <c r="AG5" s="73" t="s">
        <v>22</v>
      </c>
      <c r="AH5" s="74"/>
    </row>
    <row r="6" spans="1:34" ht="29.4" thickBot="1" x14ac:dyDescent="0.35">
      <c r="A6" s="85"/>
      <c r="B6" s="87"/>
      <c r="C6" s="87"/>
      <c r="D6" s="87"/>
      <c r="E6" s="87"/>
      <c r="F6" s="89"/>
      <c r="G6" s="87"/>
      <c r="H6" s="89"/>
      <c r="I6" s="1" t="s">
        <v>23</v>
      </c>
      <c r="J6" s="2" t="s">
        <v>24</v>
      </c>
      <c r="K6" s="1" t="s">
        <v>23</v>
      </c>
      <c r="L6" s="3" t="s">
        <v>24</v>
      </c>
      <c r="M6" s="1" t="s">
        <v>23</v>
      </c>
      <c r="N6" s="2" t="s">
        <v>24</v>
      </c>
      <c r="O6" s="1" t="s">
        <v>23</v>
      </c>
      <c r="P6" s="2" t="s">
        <v>25</v>
      </c>
      <c r="Q6" s="1" t="s">
        <v>23</v>
      </c>
      <c r="R6" s="4" t="s">
        <v>24</v>
      </c>
      <c r="S6" s="1" t="s">
        <v>23</v>
      </c>
      <c r="T6" s="2" t="s">
        <v>25</v>
      </c>
      <c r="U6" s="1" t="s">
        <v>23</v>
      </c>
      <c r="V6" s="2" t="s">
        <v>24</v>
      </c>
      <c r="W6" s="1" t="s">
        <v>23</v>
      </c>
      <c r="X6" s="2" t="s">
        <v>24</v>
      </c>
      <c r="Y6" s="1" t="s">
        <v>23</v>
      </c>
      <c r="Z6" s="2" t="s">
        <v>25</v>
      </c>
      <c r="AA6" s="1" t="s">
        <v>23</v>
      </c>
      <c r="AB6" s="2" t="s">
        <v>24</v>
      </c>
      <c r="AC6" s="1" t="s">
        <v>23</v>
      </c>
      <c r="AD6" s="2" t="s">
        <v>25</v>
      </c>
      <c r="AE6" s="1" t="s">
        <v>23</v>
      </c>
      <c r="AF6" s="2" t="s">
        <v>24</v>
      </c>
      <c r="AG6" s="5" t="s">
        <v>26</v>
      </c>
      <c r="AH6" s="5" t="s">
        <v>27</v>
      </c>
    </row>
    <row r="7" spans="1:34" ht="16.5" customHeight="1" thickBot="1" x14ac:dyDescent="0.35">
      <c r="A7" s="6">
        <v>1</v>
      </c>
      <c r="B7" s="6">
        <f>A7+1</f>
        <v>2</v>
      </c>
      <c r="C7" s="6">
        <f t="shared" ref="C7:AH7" si="0">B7+1</f>
        <v>3</v>
      </c>
      <c r="D7" s="6">
        <f t="shared" si="0"/>
        <v>4</v>
      </c>
      <c r="E7" s="6">
        <f t="shared" si="0"/>
        <v>5</v>
      </c>
      <c r="F7" s="6">
        <f t="shared" si="0"/>
        <v>6</v>
      </c>
      <c r="G7" s="6">
        <f t="shared" si="0"/>
        <v>7</v>
      </c>
      <c r="H7" s="6">
        <f t="shared" si="0"/>
        <v>8</v>
      </c>
      <c r="I7" s="6">
        <f t="shared" si="0"/>
        <v>9</v>
      </c>
      <c r="J7" s="6">
        <f t="shared" si="0"/>
        <v>10</v>
      </c>
      <c r="K7" s="6">
        <f t="shared" si="0"/>
        <v>11</v>
      </c>
      <c r="L7" s="6">
        <f t="shared" si="0"/>
        <v>12</v>
      </c>
      <c r="M7" s="6">
        <f t="shared" si="0"/>
        <v>13</v>
      </c>
      <c r="N7" s="6">
        <f t="shared" si="0"/>
        <v>14</v>
      </c>
      <c r="O7" s="6">
        <f t="shared" si="0"/>
        <v>15</v>
      </c>
      <c r="P7" s="6">
        <f t="shared" si="0"/>
        <v>16</v>
      </c>
      <c r="Q7" s="6">
        <f t="shared" si="0"/>
        <v>17</v>
      </c>
      <c r="R7" s="6">
        <f t="shared" si="0"/>
        <v>18</v>
      </c>
      <c r="S7" s="6">
        <f t="shared" si="0"/>
        <v>19</v>
      </c>
      <c r="T7" s="6">
        <f t="shared" si="0"/>
        <v>20</v>
      </c>
      <c r="U7" s="6">
        <f t="shared" si="0"/>
        <v>21</v>
      </c>
      <c r="V7" s="6">
        <f t="shared" si="0"/>
        <v>22</v>
      </c>
      <c r="W7" s="6">
        <f t="shared" si="0"/>
        <v>23</v>
      </c>
      <c r="X7" s="6">
        <f t="shared" si="0"/>
        <v>24</v>
      </c>
      <c r="Y7" s="6">
        <f t="shared" si="0"/>
        <v>25</v>
      </c>
      <c r="Z7" s="6">
        <f t="shared" si="0"/>
        <v>26</v>
      </c>
      <c r="AA7" s="6">
        <f t="shared" si="0"/>
        <v>27</v>
      </c>
      <c r="AB7" s="6">
        <f t="shared" si="0"/>
        <v>28</v>
      </c>
      <c r="AC7" s="6">
        <f t="shared" si="0"/>
        <v>29</v>
      </c>
      <c r="AD7" s="6">
        <f t="shared" si="0"/>
        <v>30</v>
      </c>
      <c r="AE7" s="6">
        <f t="shared" si="0"/>
        <v>31</v>
      </c>
      <c r="AF7" s="6">
        <f t="shared" si="0"/>
        <v>32</v>
      </c>
      <c r="AG7" s="6">
        <f t="shared" si="0"/>
        <v>33</v>
      </c>
      <c r="AH7" s="6">
        <f t="shared" si="0"/>
        <v>34</v>
      </c>
    </row>
    <row r="8" spans="1:34" ht="35.25" customHeight="1" x14ac:dyDescent="0.3">
      <c r="A8" s="7">
        <v>1</v>
      </c>
      <c r="B8" s="8" t="s">
        <v>28</v>
      </c>
      <c r="C8" s="9">
        <v>1235</v>
      </c>
      <c r="D8" s="9">
        <f>C8/86.4</f>
        <v>14.293981481481481</v>
      </c>
      <c r="E8" s="9">
        <f>D8/15</f>
        <v>0.95293209876543206</v>
      </c>
      <c r="F8" s="9">
        <v>0</v>
      </c>
      <c r="G8" s="9">
        <f>E8*F8</f>
        <v>0</v>
      </c>
      <c r="H8" s="9">
        <v>3</v>
      </c>
      <c r="I8" s="10"/>
      <c r="J8" s="11"/>
      <c r="K8" s="10"/>
      <c r="L8" s="11"/>
      <c r="M8" s="12"/>
      <c r="N8" s="13"/>
      <c r="O8" s="14">
        <f>G8*15*86.4</f>
        <v>0</v>
      </c>
      <c r="P8" s="13"/>
      <c r="Q8" s="15"/>
      <c r="R8" s="13"/>
      <c r="S8" s="15"/>
      <c r="T8" s="16">
        <f>G8*16*86.4</f>
        <v>0</v>
      </c>
      <c r="U8" s="15"/>
      <c r="V8" s="13"/>
      <c r="W8" s="14">
        <f>G716*86.4</f>
        <v>0</v>
      </c>
      <c r="X8" s="13"/>
      <c r="Y8" s="15"/>
      <c r="Z8" s="13"/>
      <c r="AA8" s="15"/>
      <c r="AB8" s="17"/>
      <c r="AC8" s="18"/>
      <c r="AD8" s="17"/>
      <c r="AE8" s="18"/>
      <c r="AF8" s="19"/>
      <c r="AG8" s="20">
        <f>F8*H8</f>
        <v>0</v>
      </c>
      <c r="AH8" s="21">
        <f>I8+J8+K8+L8+M8+N8+O8+P8+Q8+R8+S8+T8+U8+V8+W8+X8+Y8+Z8+AA8+AB8+AC8+AD8+AE8+AF8</f>
        <v>0</v>
      </c>
    </row>
    <row r="9" spans="1:34" ht="35.25" customHeight="1" x14ac:dyDescent="0.3">
      <c r="A9" s="22">
        <f>A8+1</f>
        <v>2</v>
      </c>
      <c r="B9" s="23" t="s">
        <v>29</v>
      </c>
      <c r="C9" s="24">
        <v>1235</v>
      </c>
      <c r="D9" s="24">
        <f t="shared" ref="D9:D17" si="1">C9/86.4</f>
        <v>14.293981481481481</v>
      </c>
      <c r="E9" s="24">
        <f t="shared" ref="E9:E17" si="2">D9/15</f>
        <v>0.95293209876543206</v>
      </c>
      <c r="F9" s="24">
        <v>364.9</v>
      </c>
      <c r="G9" s="24">
        <f t="shared" ref="G9:G17" si="3">E9*F9</f>
        <v>347.72492283950612</v>
      </c>
      <c r="H9" s="24">
        <v>5</v>
      </c>
      <c r="I9" s="25"/>
      <c r="J9" s="26"/>
      <c r="K9" s="25"/>
      <c r="L9" s="26"/>
      <c r="M9" s="27"/>
      <c r="N9" s="28"/>
      <c r="O9" s="29">
        <f>G9*15*86.4</f>
        <v>450651.5</v>
      </c>
      <c r="P9" s="28"/>
      <c r="Q9" s="30"/>
      <c r="R9" s="31">
        <f>G9*16*86.4</f>
        <v>480694.93333333329</v>
      </c>
      <c r="S9" s="30"/>
      <c r="T9" s="31">
        <f>G9*16*86.4</f>
        <v>480694.93333333329</v>
      </c>
      <c r="U9" s="30"/>
      <c r="V9" s="31">
        <f>G9*16*86.4</f>
        <v>480694.93333333329</v>
      </c>
      <c r="W9" s="30"/>
      <c r="X9" s="31">
        <f>G9*16*86.4</f>
        <v>480694.93333333329</v>
      </c>
      <c r="Y9" s="30"/>
      <c r="Z9" s="28"/>
      <c r="AA9" s="30"/>
      <c r="AB9" s="32"/>
      <c r="AC9" s="33"/>
      <c r="AD9" s="32"/>
      <c r="AE9" s="33"/>
      <c r="AF9" s="34"/>
      <c r="AG9" s="35">
        <f>F9*H9</f>
        <v>1824.5</v>
      </c>
      <c r="AH9" s="36">
        <f>I9+J9+K9+L9+M9+N9+O9+P9+Q9+R9+S9+T9+U9+V9+W9+X9+Y9+Z9+AA9+AB9+AC9+AD9+AE9+AF9</f>
        <v>2373431.2333333334</v>
      </c>
    </row>
    <row r="10" spans="1:34" ht="35.25" customHeight="1" x14ac:dyDescent="0.3">
      <c r="A10" s="22">
        <f t="shared" ref="A10:A25" si="4">A9+1</f>
        <v>3</v>
      </c>
      <c r="B10" s="23" t="s">
        <v>30</v>
      </c>
      <c r="C10" s="24">
        <v>1411</v>
      </c>
      <c r="D10" s="24">
        <f t="shared" si="1"/>
        <v>16.331018518518519</v>
      </c>
      <c r="E10" s="24">
        <f t="shared" si="2"/>
        <v>1.0887345679012346</v>
      </c>
      <c r="F10" s="24">
        <v>155.19999999999999</v>
      </c>
      <c r="G10" s="24">
        <f t="shared" si="3"/>
        <v>168.97160493827158</v>
      </c>
      <c r="H10" s="24">
        <v>3</v>
      </c>
      <c r="I10" s="25"/>
      <c r="J10" s="26"/>
      <c r="K10" s="25"/>
      <c r="L10" s="26"/>
      <c r="M10" s="27"/>
      <c r="N10" s="28"/>
      <c r="O10" s="30"/>
      <c r="P10" s="28"/>
      <c r="Q10" s="29">
        <f>G10*15*86.4</f>
        <v>218987.2</v>
      </c>
      <c r="R10" s="28"/>
      <c r="S10" s="30"/>
      <c r="T10" s="28"/>
      <c r="U10" s="30"/>
      <c r="V10" s="28"/>
      <c r="W10" s="30"/>
      <c r="X10" s="28"/>
      <c r="Y10" s="30"/>
      <c r="Z10" s="28"/>
      <c r="AA10" s="30"/>
      <c r="AB10" s="31">
        <f>G10*16*86.4</f>
        <v>233586.34666666665</v>
      </c>
      <c r="AC10" s="33"/>
      <c r="AD10" s="31">
        <f>G10*16*86.4</f>
        <v>233586.34666666665</v>
      </c>
      <c r="AE10" s="33"/>
      <c r="AF10" s="34"/>
      <c r="AG10" s="35">
        <f t="shared" ref="AG10:AG16" si="5">F10*H10</f>
        <v>465.59999999999997</v>
      </c>
      <c r="AH10" s="36">
        <f t="shared" ref="AH10:AH17" si="6">I10+J10+K10+L10+M10+N10+O10+P10+Q10+R10+S10+T10+U10+V10+W10+X10+Y10+Z10+AA10+AB10+AC10+AD10+AE10+AF10</f>
        <v>686159.89333333331</v>
      </c>
    </row>
    <row r="11" spans="1:34" ht="35.25" customHeight="1" x14ac:dyDescent="0.3">
      <c r="A11" s="22">
        <f t="shared" si="4"/>
        <v>4</v>
      </c>
      <c r="B11" s="23" t="s">
        <v>31</v>
      </c>
      <c r="C11" s="24">
        <v>1411</v>
      </c>
      <c r="D11" s="24">
        <f t="shared" si="1"/>
        <v>16.331018518518519</v>
      </c>
      <c r="E11" s="24">
        <f t="shared" si="2"/>
        <v>1.0887345679012346</v>
      </c>
      <c r="F11" s="24">
        <v>27.5</v>
      </c>
      <c r="G11" s="24">
        <f t="shared" si="3"/>
        <v>29.940200617283949</v>
      </c>
      <c r="H11" s="24">
        <v>3</v>
      </c>
      <c r="I11" s="25"/>
      <c r="J11" s="26"/>
      <c r="K11" s="25"/>
      <c r="L11" s="37">
        <f>G11*16*86.4</f>
        <v>41389.333333333336</v>
      </c>
      <c r="M11" s="27"/>
      <c r="N11" s="28"/>
      <c r="O11" s="29">
        <f>G11*15*86.4</f>
        <v>38802.5</v>
      </c>
      <c r="P11" s="28"/>
      <c r="Q11" s="30"/>
      <c r="R11" s="31">
        <f>G11*16*86.4</f>
        <v>41389.333333333336</v>
      </c>
      <c r="S11" s="30"/>
      <c r="T11" s="28"/>
      <c r="U11" s="30"/>
      <c r="V11" s="28"/>
      <c r="W11" s="30"/>
      <c r="X11" s="28"/>
      <c r="Y11" s="30"/>
      <c r="Z11" s="28"/>
      <c r="AA11" s="30"/>
      <c r="AB11" s="32"/>
      <c r="AC11" s="33"/>
      <c r="AD11" s="32"/>
      <c r="AE11" s="33"/>
      <c r="AF11" s="34"/>
      <c r="AG11" s="35">
        <f t="shared" si="5"/>
        <v>82.5</v>
      </c>
      <c r="AH11" s="36">
        <f t="shared" si="6"/>
        <v>121581.16666666669</v>
      </c>
    </row>
    <row r="12" spans="1:34" ht="35.25" customHeight="1" x14ac:dyDescent="0.3">
      <c r="A12" s="22">
        <f t="shared" si="4"/>
        <v>5</v>
      </c>
      <c r="B12" s="23" t="s">
        <v>32</v>
      </c>
      <c r="C12" s="24">
        <v>1411</v>
      </c>
      <c r="D12" s="24">
        <f t="shared" si="1"/>
        <v>16.331018518518519</v>
      </c>
      <c r="E12" s="24">
        <f t="shared" si="2"/>
        <v>1.0887345679012346</v>
      </c>
      <c r="F12" s="24">
        <v>337.1</v>
      </c>
      <c r="G12" s="24">
        <f t="shared" si="3"/>
        <v>367.0124228395062</v>
      </c>
      <c r="H12" s="24">
        <v>4</v>
      </c>
      <c r="I12" s="25"/>
      <c r="J12" s="26"/>
      <c r="K12" s="25"/>
      <c r="L12" s="26"/>
      <c r="M12" s="27"/>
      <c r="N12" s="28"/>
      <c r="O12" s="29">
        <f>G12*15*86.4</f>
        <v>475648.10000000009</v>
      </c>
      <c r="P12" s="28"/>
      <c r="Q12" s="30"/>
      <c r="R12" s="28"/>
      <c r="S12" s="30"/>
      <c r="T12" s="28"/>
      <c r="U12" s="29">
        <f>G12*15*86.4</f>
        <v>475648.10000000009</v>
      </c>
      <c r="V12" s="28"/>
      <c r="W12" s="29">
        <f>G1116*86.4</f>
        <v>0</v>
      </c>
      <c r="X12" s="28"/>
      <c r="Y12" s="29">
        <f>G13*15*86.4</f>
        <v>7311817.5</v>
      </c>
      <c r="Z12" s="28"/>
      <c r="AA12" s="30"/>
      <c r="AB12" s="32"/>
      <c r="AC12" s="33"/>
      <c r="AD12" s="32"/>
      <c r="AE12" s="33"/>
      <c r="AF12" s="34"/>
      <c r="AG12" s="35">
        <f t="shared" si="5"/>
        <v>1348.4</v>
      </c>
      <c r="AH12" s="36">
        <f t="shared" si="6"/>
        <v>8263113.7000000002</v>
      </c>
    </row>
    <row r="13" spans="1:34" ht="35.25" customHeight="1" x14ac:dyDescent="0.3">
      <c r="A13" s="22">
        <f t="shared" si="4"/>
        <v>6</v>
      </c>
      <c r="B13" s="23" t="s">
        <v>33</v>
      </c>
      <c r="C13" s="24">
        <v>1235</v>
      </c>
      <c r="D13" s="24">
        <f t="shared" si="1"/>
        <v>14.293981481481481</v>
      </c>
      <c r="E13" s="24">
        <f t="shared" si="2"/>
        <v>0.95293209876543206</v>
      </c>
      <c r="F13" s="24">
        <v>5920.5</v>
      </c>
      <c r="G13" s="24">
        <f t="shared" si="3"/>
        <v>5641.8344907407409</v>
      </c>
      <c r="H13" s="24">
        <v>5</v>
      </c>
      <c r="I13" s="25"/>
      <c r="J13" s="26"/>
      <c r="K13" s="25"/>
      <c r="L13" s="26"/>
      <c r="M13" s="27"/>
      <c r="N13" s="28"/>
      <c r="O13" s="29">
        <f>G13*15*86.4</f>
        <v>7311817.5</v>
      </c>
      <c r="P13" s="28"/>
      <c r="Q13" s="30"/>
      <c r="R13" s="31">
        <f>G13*16*86.4</f>
        <v>7799272.0000000009</v>
      </c>
      <c r="S13" s="30"/>
      <c r="T13" s="31">
        <f>G13*15*86.4</f>
        <v>7311817.5</v>
      </c>
      <c r="U13" s="30"/>
      <c r="V13" s="31">
        <f>G13*16*86.4</f>
        <v>7799272.0000000009</v>
      </c>
      <c r="W13" s="29">
        <f>G13*15*86.4</f>
        <v>7311817.5</v>
      </c>
      <c r="X13" s="28"/>
      <c r="Y13" s="30"/>
      <c r="Z13" s="28"/>
      <c r="AA13" s="30"/>
      <c r="AB13" s="32"/>
      <c r="AC13" s="33"/>
      <c r="AD13" s="32"/>
      <c r="AE13" s="33"/>
      <c r="AF13" s="34"/>
      <c r="AG13" s="35">
        <f t="shared" si="5"/>
        <v>29602.5</v>
      </c>
      <c r="AH13" s="36">
        <f t="shared" si="6"/>
        <v>37533996.5</v>
      </c>
    </row>
    <row r="14" spans="1:34" ht="35.25" customHeight="1" x14ac:dyDescent="0.3">
      <c r="A14" s="22">
        <f t="shared" si="4"/>
        <v>7</v>
      </c>
      <c r="B14" s="23" t="s">
        <v>34</v>
      </c>
      <c r="C14" s="24">
        <v>1411</v>
      </c>
      <c r="D14" s="24">
        <f t="shared" si="1"/>
        <v>16.331018518518519</v>
      </c>
      <c r="E14" s="24">
        <f t="shared" si="2"/>
        <v>1.0887345679012346</v>
      </c>
      <c r="F14" s="24">
        <v>0</v>
      </c>
      <c r="G14" s="24">
        <f t="shared" si="3"/>
        <v>0</v>
      </c>
      <c r="H14" s="24">
        <v>3</v>
      </c>
      <c r="I14" s="25"/>
      <c r="J14" s="26"/>
      <c r="K14" s="25"/>
      <c r="L14" s="26"/>
      <c r="M14" s="27"/>
      <c r="N14" s="28"/>
      <c r="O14" s="30"/>
      <c r="P14" s="28"/>
      <c r="Q14" s="29">
        <f>G14*15*86.4</f>
        <v>0</v>
      </c>
      <c r="R14" s="28"/>
      <c r="S14" s="29">
        <f>G14*15*86.4</f>
        <v>0</v>
      </c>
      <c r="T14" s="28"/>
      <c r="U14" s="29">
        <f>G14*15*86.4</f>
        <v>0</v>
      </c>
      <c r="V14" s="28"/>
      <c r="W14" s="30"/>
      <c r="X14" s="28"/>
      <c r="Y14" s="30"/>
      <c r="Z14" s="28"/>
      <c r="AA14" s="30"/>
      <c r="AB14" s="32"/>
      <c r="AC14" s="33"/>
      <c r="AD14" s="32"/>
      <c r="AE14" s="33"/>
      <c r="AF14" s="34"/>
      <c r="AG14" s="35">
        <f t="shared" si="5"/>
        <v>0</v>
      </c>
      <c r="AH14" s="36">
        <f t="shared" si="6"/>
        <v>0</v>
      </c>
    </row>
    <row r="15" spans="1:34" ht="35.25" customHeight="1" x14ac:dyDescent="0.3">
      <c r="A15" s="22">
        <f t="shared" si="4"/>
        <v>8</v>
      </c>
      <c r="B15" s="23" t="s">
        <v>35</v>
      </c>
      <c r="C15" s="24">
        <v>1411</v>
      </c>
      <c r="D15" s="24">
        <f t="shared" si="1"/>
        <v>16.331018518518519</v>
      </c>
      <c r="E15" s="24">
        <f t="shared" si="2"/>
        <v>1.0887345679012346</v>
      </c>
      <c r="F15" s="24">
        <v>0</v>
      </c>
      <c r="G15" s="24">
        <f t="shared" si="3"/>
        <v>0</v>
      </c>
      <c r="H15" s="24">
        <v>4</v>
      </c>
      <c r="I15" s="25"/>
      <c r="J15" s="26"/>
      <c r="K15" s="25"/>
      <c r="L15" s="26"/>
      <c r="M15" s="27"/>
      <c r="N15" s="28"/>
      <c r="O15" s="29">
        <f>G15*15*86.4</f>
        <v>0</v>
      </c>
      <c r="P15" s="28"/>
      <c r="Q15" s="30"/>
      <c r="R15" s="28"/>
      <c r="S15" s="29">
        <f>G15*15*86.4</f>
        <v>0</v>
      </c>
      <c r="T15" s="28"/>
      <c r="U15" s="29">
        <f>G15*15*86.4</f>
        <v>0</v>
      </c>
      <c r="V15" s="28"/>
      <c r="W15" s="29">
        <f>G15*15*86.4</f>
        <v>0</v>
      </c>
      <c r="X15" s="28"/>
      <c r="Y15" s="30"/>
      <c r="Z15" s="28"/>
      <c r="AA15" s="30"/>
      <c r="AB15" s="32"/>
      <c r="AC15" s="33"/>
      <c r="AD15" s="32"/>
      <c r="AE15" s="33"/>
      <c r="AF15" s="34"/>
      <c r="AG15" s="35">
        <f t="shared" si="5"/>
        <v>0</v>
      </c>
      <c r="AH15" s="36">
        <f t="shared" si="6"/>
        <v>0</v>
      </c>
    </row>
    <row r="16" spans="1:34" ht="35.25" customHeight="1" x14ac:dyDescent="0.3">
      <c r="A16" s="22">
        <f t="shared" si="4"/>
        <v>9</v>
      </c>
      <c r="B16" s="23" t="s">
        <v>36</v>
      </c>
      <c r="C16" s="24">
        <v>1411</v>
      </c>
      <c r="D16" s="24">
        <f t="shared" si="1"/>
        <v>16.331018518518519</v>
      </c>
      <c r="E16" s="24">
        <f t="shared" si="2"/>
        <v>1.0887345679012346</v>
      </c>
      <c r="F16" s="24">
        <v>194.8</v>
      </c>
      <c r="G16" s="24">
        <f t="shared" si="3"/>
        <v>212.08549382716052</v>
      </c>
      <c r="H16" s="24">
        <v>6</v>
      </c>
      <c r="I16" s="25"/>
      <c r="J16" s="26"/>
      <c r="K16" s="25"/>
      <c r="L16" s="26"/>
      <c r="M16" s="27"/>
      <c r="N16" s="28"/>
      <c r="O16" s="29">
        <f>G16*15*86.4</f>
        <v>274862.80000000005</v>
      </c>
      <c r="P16" s="28"/>
      <c r="Q16" s="30"/>
      <c r="R16" s="31">
        <f>G16*16*86.4</f>
        <v>293186.98666666669</v>
      </c>
      <c r="S16" s="30"/>
      <c r="T16" s="31">
        <f>G16*16*86.4</f>
        <v>293186.98666666669</v>
      </c>
      <c r="U16" s="30"/>
      <c r="V16" s="31">
        <f>G16*16*86.4</f>
        <v>293186.98666666669</v>
      </c>
      <c r="W16" s="30"/>
      <c r="X16" s="31">
        <f>G16*16*86.4</f>
        <v>293186.98666666669</v>
      </c>
      <c r="Y16" s="29">
        <f>G16*15*86.4</f>
        <v>274862.80000000005</v>
      </c>
      <c r="Z16" s="28"/>
      <c r="AA16" s="30"/>
      <c r="AB16" s="32"/>
      <c r="AC16" s="33"/>
      <c r="AD16" s="32"/>
      <c r="AE16" s="33"/>
      <c r="AF16" s="34"/>
      <c r="AG16" s="35">
        <f t="shared" si="5"/>
        <v>1168.8000000000002</v>
      </c>
      <c r="AH16" s="36">
        <f t="shared" si="6"/>
        <v>1722473.5466666671</v>
      </c>
    </row>
    <row r="17" spans="1:34" ht="35.25" customHeight="1" thickBot="1" x14ac:dyDescent="0.35">
      <c r="A17" s="22">
        <f t="shared" si="4"/>
        <v>10</v>
      </c>
      <c r="B17" s="38" t="s">
        <v>37</v>
      </c>
      <c r="C17" s="39">
        <v>1411</v>
      </c>
      <c r="D17" s="39">
        <f t="shared" si="1"/>
        <v>16.331018518518519</v>
      </c>
      <c r="E17" s="39">
        <f t="shared" si="2"/>
        <v>1.0887345679012346</v>
      </c>
      <c r="F17" s="39">
        <v>4.7</v>
      </c>
      <c r="G17" s="39">
        <f t="shared" si="3"/>
        <v>5.1170524691358024</v>
      </c>
      <c r="H17" s="39">
        <v>4</v>
      </c>
      <c r="I17" s="40"/>
      <c r="J17" s="41"/>
      <c r="K17" s="40"/>
      <c r="L17" s="41"/>
      <c r="M17" s="42"/>
      <c r="N17" s="43"/>
      <c r="O17" s="44"/>
      <c r="P17" s="43"/>
      <c r="Q17" s="45">
        <f>G17*15*86.4</f>
        <v>6631.7000000000007</v>
      </c>
      <c r="R17" s="43"/>
      <c r="S17" s="45">
        <f>G17*15*86.4</f>
        <v>6631.7000000000007</v>
      </c>
      <c r="T17" s="43"/>
      <c r="U17" s="45">
        <f>G17*15*86.4</f>
        <v>6631.7000000000007</v>
      </c>
      <c r="V17" s="43"/>
      <c r="W17" s="45">
        <f>G17*15*86.4</f>
        <v>6631.7000000000007</v>
      </c>
      <c r="X17" s="43"/>
      <c r="Y17" s="44"/>
      <c r="Z17" s="43"/>
      <c r="AA17" s="44"/>
      <c r="AB17" s="46"/>
      <c r="AC17" s="47"/>
      <c r="AD17" s="46"/>
      <c r="AE17" s="47"/>
      <c r="AF17" s="48"/>
      <c r="AG17" s="49">
        <f>F17*H17</f>
        <v>18.8</v>
      </c>
      <c r="AH17" s="50">
        <f t="shared" si="6"/>
        <v>26526.800000000003</v>
      </c>
    </row>
    <row r="18" spans="1:34" ht="35.25" customHeight="1" x14ac:dyDescent="0.3">
      <c r="A18" s="22">
        <f t="shared" si="4"/>
        <v>11</v>
      </c>
      <c r="B18" s="51" t="s">
        <v>38</v>
      </c>
      <c r="C18" s="52"/>
      <c r="D18" s="52"/>
      <c r="E18" s="52"/>
      <c r="F18" s="52"/>
      <c r="G18" s="53"/>
      <c r="H18" s="53"/>
      <c r="I18" s="54">
        <f>I8+I9+I10+I11+I12+I13+I14+I15+I16+I17</f>
        <v>0</v>
      </c>
      <c r="J18" s="55">
        <f>J8+J9+J10+J11+J12+J13+J14+J15+J16+J17</f>
        <v>0</v>
      </c>
      <c r="K18" s="54">
        <f>K8+K9+K10+K11+K12+K13+K14+K15+K16+K17</f>
        <v>0</v>
      </c>
      <c r="L18" s="55">
        <f>L8+L9+L10+L11+L12+L13+L14+L15+L16+L17</f>
        <v>41389.333333333336</v>
      </c>
      <c r="M18" s="54">
        <f t="shared" ref="M18:AF18" si="7">M8+M9+M10+M11+M12+M13+M14+M15+M16+M17</f>
        <v>0</v>
      </c>
      <c r="N18" s="55">
        <f t="shared" si="7"/>
        <v>0</v>
      </c>
      <c r="O18" s="54">
        <f t="shared" si="7"/>
        <v>8551782.4000000004</v>
      </c>
      <c r="P18" s="55">
        <f t="shared" si="7"/>
        <v>0</v>
      </c>
      <c r="Q18" s="54">
        <f t="shared" si="7"/>
        <v>225618.90000000002</v>
      </c>
      <c r="R18" s="55">
        <f t="shared" si="7"/>
        <v>8614543.2533333339</v>
      </c>
      <c r="S18" s="54">
        <f t="shared" si="7"/>
        <v>6631.7000000000007</v>
      </c>
      <c r="T18" s="55">
        <f t="shared" si="7"/>
        <v>8085699.4199999999</v>
      </c>
      <c r="U18" s="54">
        <f t="shared" si="7"/>
        <v>482279.8000000001</v>
      </c>
      <c r="V18" s="55">
        <f t="shared" si="7"/>
        <v>8573153.9200000018</v>
      </c>
      <c r="W18" s="54">
        <f t="shared" si="7"/>
        <v>7318449.2000000002</v>
      </c>
      <c r="X18" s="55">
        <f t="shared" si="7"/>
        <v>773881.91999999993</v>
      </c>
      <c r="Y18" s="54">
        <f t="shared" si="7"/>
        <v>7586680.2999999998</v>
      </c>
      <c r="Z18" s="55">
        <f t="shared" si="7"/>
        <v>0</v>
      </c>
      <c r="AA18" s="54">
        <f t="shared" si="7"/>
        <v>0</v>
      </c>
      <c r="AB18" s="55">
        <f t="shared" si="7"/>
        <v>233586.34666666665</v>
      </c>
      <c r="AC18" s="54">
        <f t="shared" si="7"/>
        <v>0</v>
      </c>
      <c r="AD18" s="55">
        <f t="shared" si="7"/>
        <v>233586.34666666665</v>
      </c>
      <c r="AE18" s="54">
        <f t="shared" si="7"/>
        <v>0</v>
      </c>
      <c r="AF18" s="55">
        <f t="shared" si="7"/>
        <v>0</v>
      </c>
      <c r="AG18" s="54">
        <f>AG8+AG9+AG10+AG11+AG12+AG13+AG14+AG15+AG16+AG17</f>
        <v>34511.100000000006</v>
      </c>
      <c r="AH18" s="55">
        <f>I18+J18+K18+L18+M18+N18+O18+P18+Q18+R18+S18+T18+U18+V18+W18+X18+Y18+Z18+AA18+AB18+AC18+AD18+AE18+AF18</f>
        <v>50727282.840000004</v>
      </c>
    </row>
    <row r="19" spans="1:34" ht="35.25" customHeight="1" x14ac:dyDescent="0.3">
      <c r="A19" s="22">
        <f t="shared" si="4"/>
        <v>12</v>
      </c>
      <c r="B19" s="23" t="s">
        <v>39</v>
      </c>
      <c r="C19" s="56"/>
      <c r="D19" s="56"/>
      <c r="E19" s="56"/>
      <c r="F19" s="56"/>
      <c r="G19" s="56"/>
      <c r="H19" s="56"/>
      <c r="I19" s="57">
        <v>0.9</v>
      </c>
      <c r="J19" s="58">
        <f>I19</f>
        <v>0.9</v>
      </c>
      <c r="K19" s="57">
        <v>0.9</v>
      </c>
      <c r="L19" s="58">
        <f t="shared" ref="L19:L22" si="8">K19</f>
        <v>0.9</v>
      </c>
      <c r="M19" s="57">
        <v>0.9</v>
      </c>
      <c r="N19" s="58">
        <f t="shared" ref="N19:N22" si="9">M19</f>
        <v>0.9</v>
      </c>
      <c r="O19" s="57">
        <v>0.9</v>
      </c>
      <c r="P19" s="58">
        <f t="shared" ref="P19:P22" si="10">O19</f>
        <v>0.9</v>
      </c>
      <c r="Q19" s="57">
        <v>0.9</v>
      </c>
      <c r="R19" s="58">
        <f t="shared" ref="R19:R22" si="11">Q19</f>
        <v>0.9</v>
      </c>
      <c r="S19" s="57">
        <v>0.9</v>
      </c>
      <c r="T19" s="58">
        <f t="shared" ref="T19:T22" si="12">S19</f>
        <v>0.9</v>
      </c>
      <c r="U19" s="57">
        <v>0.9</v>
      </c>
      <c r="V19" s="58">
        <f t="shared" ref="V19:V22" si="13">U19</f>
        <v>0.9</v>
      </c>
      <c r="W19" s="57">
        <v>0.9</v>
      </c>
      <c r="X19" s="58">
        <f t="shared" ref="X19:X22" si="14">W19</f>
        <v>0.9</v>
      </c>
      <c r="Y19" s="57">
        <v>0.9</v>
      </c>
      <c r="Z19" s="58">
        <f t="shared" ref="Z19:Z22" si="15">Y19</f>
        <v>0.9</v>
      </c>
      <c r="AA19" s="57">
        <v>0.9</v>
      </c>
      <c r="AB19" s="58">
        <f t="shared" ref="AB19:AB22" si="16">AA19</f>
        <v>0.9</v>
      </c>
      <c r="AC19" s="57">
        <v>0.9</v>
      </c>
      <c r="AD19" s="58">
        <f t="shared" ref="AD19:AD22" si="17">AC19</f>
        <v>0.9</v>
      </c>
      <c r="AE19" s="57">
        <v>0.9</v>
      </c>
      <c r="AF19" s="58">
        <f t="shared" ref="AF19:AF22" si="18">AE19</f>
        <v>0.9</v>
      </c>
      <c r="AG19" s="59"/>
      <c r="AH19" s="60"/>
    </row>
    <row r="20" spans="1:34" ht="35.25" customHeight="1" x14ac:dyDescent="0.3">
      <c r="A20" s="22">
        <f t="shared" si="4"/>
        <v>13</v>
      </c>
      <c r="B20" s="23" t="s">
        <v>40</v>
      </c>
      <c r="C20" s="61"/>
      <c r="D20" s="61"/>
      <c r="E20" s="61"/>
      <c r="F20" s="61"/>
      <c r="G20" s="62"/>
      <c r="H20" s="62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59"/>
      <c r="AH20" s="60"/>
    </row>
    <row r="21" spans="1:34" ht="35.25" customHeight="1" x14ac:dyDescent="0.3">
      <c r="A21" s="22">
        <f t="shared" si="4"/>
        <v>14</v>
      </c>
      <c r="B21" s="23" t="s">
        <v>41</v>
      </c>
      <c r="C21" s="56"/>
      <c r="D21" s="56"/>
      <c r="E21" s="56"/>
      <c r="F21" s="56"/>
      <c r="G21" s="56"/>
      <c r="H21" s="56"/>
      <c r="I21" s="59">
        <v>0.85</v>
      </c>
      <c r="J21" s="60">
        <f>I21</f>
        <v>0.85</v>
      </c>
      <c r="K21" s="59">
        <v>0.85</v>
      </c>
      <c r="L21" s="60">
        <f t="shared" si="8"/>
        <v>0.85</v>
      </c>
      <c r="M21" s="59">
        <v>0.85</v>
      </c>
      <c r="N21" s="60">
        <f t="shared" si="9"/>
        <v>0.85</v>
      </c>
      <c r="O21" s="59">
        <v>0.85</v>
      </c>
      <c r="P21" s="60">
        <f t="shared" si="10"/>
        <v>0.85</v>
      </c>
      <c r="Q21" s="59">
        <v>0.85</v>
      </c>
      <c r="R21" s="60">
        <f t="shared" si="11"/>
        <v>0.85</v>
      </c>
      <c r="S21" s="59">
        <v>0.85</v>
      </c>
      <c r="T21" s="60">
        <f t="shared" si="12"/>
        <v>0.85</v>
      </c>
      <c r="U21" s="59">
        <v>0.85</v>
      </c>
      <c r="V21" s="60">
        <f t="shared" si="13"/>
        <v>0.85</v>
      </c>
      <c r="W21" s="59">
        <v>0.85</v>
      </c>
      <c r="X21" s="60">
        <f t="shared" si="14"/>
        <v>0.85</v>
      </c>
      <c r="Y21" s="59">
        <v>0.85</v>
      </c>
      <c r="Z21" s="60">
        <f t="shared" si="15"/>
        <v>0.85</v>
      </c>
      <c r="AA21" s="59">
        <v>0.85</v>
      </c>
      <c r="AB21" s="60">
        <f t="shared" si="16"/>
        <v>0.85</v>
      </c>
      <c r="AC21" s="59">
        <v>0.85</v>
      </c>
      <c r="AD21" s="60">
        <f t="shared" si="17"/>
        <v>0.85</v>
      </c>
      <c r="AE21" s="59">
        <v>0.85</v>
      </c>
      <c r="AF21" s="60">
        <f t="shared" si="18"/>
        <v>0.85</v>
      </c>
      <c r="AG21" s="59"/>
      <c r="AH21" s="60"/>
    </row>
    <row r="22" spans="1:34" ht="35.25" customHeight="1" x14ac:dyDescent="0.3">
      <c r="A22" s="22">
        <f t="shared" si="4"/>
        <v>15</v>
      </c>
      <c r="B22" s="23" t="s">
        <v>42</v>
      </c>
      <c r="C22" s="56"/>
      <c r="D22" s="56"/>
      <c r="E22" s="56"/>
      <c r="F22" s="56"/>
      <c r="G22" s="56"/>
      <c r="H22" s="56"/>
      <c r="I22" s="59">
        <v>0.83</v>
      </c>
      <c r="J22" s="60">
        <f>I22</f>
        <v>0.83</v>
      </c>
      <c r="K22" s="59">
        <v>0.83</v>
      </c>
      <c r="L22" s="60">
        <f t="shared" si="8"/>
        <v>0.83</v>
      </c>
      <c r="M22" s="59">
        <v>0.83</v>
      </c>
      <c r="N22" s="60">
        <f t="shared" si="9"/>
        <v>0.83</v>
      </c>
      <c r="O22" s="59">
        <v>0.83</v>
      </c>
      <c r="P22" s="60">
        <f t="shared" si="10"/>
        <v>0.83</v>
      </c>
      <c r="Q22" s="59">
        <v>0.83</v>
      </c>
      <c r="R22" s="60">
        <f t="shared" si="11"/>
        <v>0.83</v>
      </c>
      <c r="S22" s="59">
        <v>0.83</v>
      </c>
      <c r="T22" s="60">
        <f t="shared" si="12"/>
        <v>0.83</v>
      </c>
      <c r="U22" s="59">
        <v>0.83</v>
      </c>
      <c r="V22" s="60">
        <f t="shared" si="13"/>
        <v>0.83</v>
      </c>
      <c r="W22" s="59">
        <v>0.83</v>
      </c>
      <c r="X22" s="60">
        <f t="shared" si="14"/>
        <v>0.83</v>
      </c>
      <c r="Y22" s="59">
        <v>0.83</v>
      </c>
      <c r="Z22" s="60">
        <f t="shared" si="15"/>
        <v>0.83</v>
      </c>
      <c r="AA22" s="59">
        <v>0.83</v>
      </c>
      <c r="AB22" s="60">
        <f t="shared" si="16"/>
        <v>0.83</v>
      </c>
      <c r="AC22" s="59">
        <v>0.83</v>
      </c>
      <c r="AD22" s="60">
        <f t="shared" si="17"/>
        <v>0.83</v>
      </c>
      <c r="AE22" s="59">
        <v>0.83</v>
      </c>
      <c r="AF22" s="60">
        <f t="shared" si="18"/>
        <v>0.83</v>
      </c>
      <c r="AG22" s="59"/>
      <c r="AH22" s="60"/>
    </row>
    <row r="23" spans="1:34" ht="35.25" customHeight="1" x14ac:dyDescent="0.3">
      <c r="A23" s="22">
        <f t="shared" si="4"/>
        <v>16</v>
      </c>
      <c r="B23" s="23" t="s">
        <v>43</v>
      </c>
      <c r="C23" s="56"/>
      <c r="D23" s="56"/>
      <c r="E23" s="56"/>
      <c r="F23" s="56"/>
      <c r="G23" s="56"/>
      <c r="H23" s="56"/>
      <c r="I23" s="59">
        <f>I19*I20*I21*I22</f>
        <v>0.57145499999999994</v>
      </c>
      <c r="J23" s="60">
        <f>J19*J20*J21*J22</f>
        <v>0.57145499999999994</v>
      </c>
      <c r="K23" s="59">
        <f t="shared" ref="K23:AF23" si="19">K19*K20*K21*K22</f>
        <v>0.57145499999999994</v>
      </c>
      <c r="L23" s="60">
        <f t="shared" si="19"/>
        <v>0.57145499999999994</v>
      </c>
      <c r="M23" s="59">
        <f t="shared" si="19"/>
        <v>0.57145499999999994</v>
      </c>
      <c r="N23" s="60">
        <f t="shared" si="19"/>
        <v>0.57145499999999994</v>
      </c>
      <c r="O23" s="59">
        <f>O19*O20*O21*O22</f>
        <v>0.57145499999999994</v>
      </c>
      <c r="P23" s="60">
        <f t="shared" si="19"/>
        <v>0.57145499999999994</v>
      </c>
      <c r="Q23" s="59">
        <f t="shared" si="19"/>
        <v>0.57145499999999994</v>
      </c>
      <c r="R23" s="60">
        <f t="shared" si="19"/>
        <v>0.57145499999999994</v>
      </c>
      <c r="S23" s="59">
        <f t="shared" si="19"/>
        <v>0.57145499999999994</v>
      </c>
      <c r="T23" s="60">
        <f t="shared" si="19"/>
        <v>0.57145499999999994</v>
      </c>
      <c r="U23" s="59">
        <f t="shared" si="19"/>
        <v>0.57145499999999994</v>
      </c>
      <c r="V23" s="60">
        <f t="shared" si="19"/>
        <v>0.57145499999999994</v>
      </c>
      <c r="W23" s="59">
        <f t="shared" si="19"/>
        <v>0.57145499999999994</v>
      </c>
      <c r="X23" s="60">
        <f t="shared" si="19"/>
        <v>0.57145499999999994</v>
      </c>
      <c r="Y23" s="59">
        <f t="shared" si="19"/>
        <v>0.57145499999999994</v>
      </c>
      <c r="Z23" s="60">
        <f t="shared" si="19"/>
        <v>0.57145499999999994</v>
      </c>
      <c r="AA23" s="59">
        <f t="shared" si="19"/>
        <v>0.57145499999999994</v>
      </c>
      <c r="AB23" s="60">
        <f t="shared" si="19"/>
        <v>0.57145499999999994</v>
      </c>
      <c r="AC23" s="59">
        <f t="shared" si="19"/>
        <v>0.57145499999999994</v>
      </c>
      <c r="AD23" s="60">
        <f t="shared" si="19"/>
        <v>0.57145499999999994</v>
      </c>
      <c r="AE23" s="59">
        <f t="shared" si="19"/>
        <v>0.57145499999999994</v>
      </c>
      <c r="AF23" s="60">
        <f t="shared" si="19"/>
        <v>0.57145499999999994</v>
      </c>
      <c r="AG23" s="59"/>
      <c r="AH23" s="60"/>
    </row>
    <row r="24" spans="1:34" ht="35.25" customHeight="1" x14ac:dyDescent="0.3">
      <c r="A24" s="22">
        <f t="shared" si="4"/>
        <v>17</v>
      </c>
      <c r="B24" s="23" t="s">
        <v>44</v>
      </c>
      <c r="C24" s="56"/>
      <c r="D24" s="56"/>
      <c r="E24" s="56"/>
      <c r="F24" s="56"/>
      <c r="G24" s="56"/>
      <c r="H24" s="56"/>
      <c r="I24" s="65">
        <f>I18/I23</f>
        <v>0</v>
      </c>
      <c r="J24" s="66">
        <f>J18/J23</f>
        <v>0</v>
      </c>
      <c r="K24" s="65">
        <f t="shared" ref="K24:AE24" si="20">K18/K23</f>
        <v>0</v>
      </c>
      <c r="L24" s="66">
        <f t="shared" si="20"/>
        <v>72427.983539094668</v>
      </c>
      <c r="M24" s="65">
        <f t="shared" si="20"/>
        <v>0</v>
      </c>
      <c r="N24" s="66">
        <f t="shared" si="20"/>
        <v>0</v>
      </c>
      <c r="O24" s="65">
        <f>O18/O23</f>
        <v>14964927.072122917</v>
      </c>
      <c r="P24" s="66">
        <f t="shared" si="20"/>
        <v>0</v>
      </c>
      <c r="Q24" s="65">
        <f t="shared" si="20"/>
        <v>394814.81481481489</v>
      </c>
      <c r="R24" s="66">
        <f t="shared" si="20"/>
        <v>15074753.485984609</v>
      </c>
      <c r="S24" s="65">
        <f t="shared" si="20"/>
        <v>11604.93827160494</v>
      </c>
      <c r="T24" s="66">
        <f t="shared" si="20"/>
        <v>14149319.578969475</v>
      </c>
      <c r="U24" s="65">
        <f t="shared" si="20"/>
        <v>843950.61728395091</v>
      </c>
      <c r="V24" s="66">
        <f t="shared" si="20"/>
        <v>15002325.502445517</v>
      </c>
      <c r="W24" s="65">
        <f t="shared" si="20"/>
        <v>12806693.790412195</v>
      </c>
      <c r="X24" s="66">
        <f t="shared" si="20"/>
        <v>1354230.7268288841</v>
      </c>
      <c r="Y24" s="65">
        <f t="shared" si="20"/>
        <v>13276076.506461577</v>
      </c>
      <c r="Z24" s="66">
        <f t="shared" si="20"/>
        <v>0</v>
      </c>
      <c r="AA24" s="65">
        <f t="shared" si="20"/>
        <v>0</v>
      </c>
      <c r="AB24" s="66">
        <f t="shared" si="20"/>
        <v>408757.20164609054</v>
      </c>
      <c r="AC24" s="65">
        <f t="shared" si="20"/>
        <v>0</v>
      </c>
      <c r="AD24" s="66">
        <f t="shared" si="20"/>
        <v>408757.20164609054</v>
      </c>
      <c r="AE24" s="65">
        <f t="shared" si="20"/>
        <v>0</v>
      </c>
      <c r="AF24" s="66">
        <f>AF18/AF23</f>
        <v>0</v>
      </c>
      <c r="AG24" s="65"/>
      <c r="AH24" s="66">
        <f>I24+J24+K24+L24+M24+N24+O24+P24+Q24+R24+S24+T24+U24+V24+W24+X24+Y24+Z24+AA24+AB24+AC24+AD24+AE24+AF24</f>
        <v>88768639.420426816</v>
      </c>
    </row>
    <row r="25" spans="1:34" ht="35.25" customHeight="1" thickBot="1" x14ac:dyDescent="0.35">
      <c r="A25" s="22">
        <f t="shared" si="4"/>
        <v>18</v>
      </c>
      <c r="B25" s="38" t="s">
        <v>45</v>
      </c>
      <c r="C25" s="67"/>
      <c r="D25" s="67"/>
      <c r="E25" s="67"/>
      <c r="F25" s="67"/>
      <c r="G25" s="67"/>
      <c r="H25" s="67"/>
      <c r="I25" s="68">
        <f>I24/(15*86400)</f>
        <v>0</v>
      </c>
      <c r="J25" s="69">
        <f>J24/(15*86400)</f>
        <v>0</v>
      </c>
      <c r="K25" s="68">
        <f t="shared" ref="K25:AF25" si="21">K24/(15*86400)</f>
        <v>0</v>
      </c>
      <c r="L25" s="69">
        <f t="shared" si="21"/>
        <v>5.5885789767819959E-2</v>
      </c>
      <c r="M25" s="68">
        <f t="shared" si="21"/>
        <v>0</v>
      </c>
      <c r="N25" s="69">
        <f t="shared" si="21"/>
        <v>0</v>
      </c>
      <c r="O25" s="68">
        <f t="shared" si="21"/>
        <v>11.547011629724473</v>
      </c>
      <c r="P25" s="69">
        <f t="shared" si="21"/>
        <v>0</v>
      </c>
      <c r="Q25" s="68">
        <f t="shared" si="21"/>
        <v>0.30464106081390036</v>
      </c>
      <c r="R25" s="69">
        <f t="shared" si="21"/>
        <v>11.631754233012815</v>
      </c>
      <c r="S25" s="68">
        <f t="shared" si="21"/>
        <v>8.9544276787075164E-3</v>
      </c>
      <c r="T25" s="69">
        <f t="shared" si="21"/>
        <v>10.917684860315953</v>
      </c>
      <c r="U25" s="68">
        <f t="shared" si="21"/>
        <v>0.65119646395366582</v>
      </c>
      <c r="V25" s="69">
        <f t="shared" si="21"/>
        <v>11.575868443244998</v>
      </c>
      <c r="W25" s="68">
        <f t="shared" si="21"/>
        <v>9.8817081716143473</v>
      </c>
      <c r="X25" s="69">
        <f t="shared" si="21"/>
        <v>1.0449311163803119</v>
      </c>
      <c r="Y25" s="68">
        <f t="shared" si="21"/>
        <v>10.24388619325739</v>
      </c>
      <c r="Z25" s="69">
        <f t="shared" si="21"/>
        <v>0</v>
      </c>
      <c r="AA25" s="68">
        <f t="shared" si="21"/>
        <v>0</v>
      </c>
      <c r="AB25" s="69">
        <f t="shared" si="21"/>
        <v>0.31539907534420569</v>
      </c>
      <c r="AC25" s="68">
        <f t="shared" si="21"/>
        <v>0</v>
      </c>
      <c r="AD25" s="69">
        <f t="shared" si="21"/>
        <v>0.31539907534420569</v>
      </c>
      <c r="AE25" s="68">
        <f t="shared" si="21"/>
        <v>0</v>
      </c>
      <c r="AF25" s="69">
        <f t="shared" si="21"/>
        <v>0</v>
      </c>
      <c r="AG25" s="68"/>
      <c r="AH25" s="69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გარდაბნის სარწყავი სისტემა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Besik Poilarashvili</dc:creator>
  <cp:lastModifiedBy>Tamar Ebralidze</cp:lastModifiedBy>
  <dcterms:created xsi:type="dcterms:W3CDTF">2015-06-05T18:17:20Z</dcterms:created>
  <dcterms:modified xsi:type="dcterms:W3CDTF">2025-02-04T12:52:34Z</dcterms:modified>
</cp:coreProperties>
</file>