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amar.ebralidze\Desktop\ბრძ_2025\ბრძანება - წყლის მიწოდების რეჟიმები (2025)\New folder\2025 წლის საირიგაციო წყლის რეჟიმები\ქვემო ქართლი\"/>
    </mc:Choice>
  </mc:AlternateContent>
  <xr:revisionPtr revIDLastSave="0" documentId="13_ncr:1_{3CC86E47-4F0B-43CA-B4DC-A5B3AC9FCF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ტბისი-კუმისი" sheetId="3" r:id="rId1"/>
    <sheet name="ჯანდარა" sheetId="4" r:id="rId2"/>
    <sheet name="ავრანლო-გუმბათი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" i="5" l="1"/>
  <c r="AC23" i="5"/>
  <c r="AA23" i="5"/>
  <c r="Y23" i="5"/>
  <c r="W23" i="5"/>
  <c r="U23" i="5"/>
  <c r="S23" i="5"/>
  <c r="Q23" i="5"/>
  <c r="O23" i="5"/>
  <c r="M23" i="5"/>
  <c r="K23" i="5"/>
  <c r="I23" i="5"/>
  <c r="AF22" i="5"/>
  <c r="AD22" i="5"/>
  <c r="AB22" i="5"/>
  <c r="Z22" i="5"/>
  <c r="X22" i="5"/>
  <c r="V22" i="5"/>
  <c r="T22" i="5"/>
  <c r="R22" i="5"/>
  <c r="P22" i="5"/>
  <c r="N22" i="5"/>
  <c r="L22" i="5"/>
  <c r="J22" i="5"/>
  <c r="AF21" i="5"/>
  <c r="AD21" i="5"/>
  <c r="AB21" i="5"/>
  <c r="Z21" i="5"/>
  <c r="X21" i="5"/>
  <c r="V21" i="5"/>
  <c r="T21" i="5"/>
  <c r="R21" i="5"/>
  <c r="P21" i="5"/>
  <c r="N21" i="5"/>
  <c r="L21" i="5"/>
  <c r="J21" i="5"/>
  <c r="AF20" i="5"/>
  <c r="AD20" i="5"/>
  <c r="AB20" i="5"/>
  <c r="Z20" i="5"/>
  <c r="X20" i="5"/>
  <c r="V20" i="5"/>
  <c r="T20" i="5"/>
  <c r="R20" i="5"/>
  <c r="P20" i="5"/>
  <c r="N20" i="5"/>
  <c r="L20" i="5"/>
  <c r="J20" i="5"/>
  <c r="AF19" i="5"/>
  <c r="AD19" i="5"/>
  <c r="AB19" i="5"/>
  <c r="Z19" i="5"/>
  <c r="X19" i="5"/>
  <c r="V19" i="5"/>
  <c r="T19" i="5"/>
  <c r="R19" i="5"/>
  <c r="P19" i="5"/>
  <c r="N19" i="5"/>
  <c r="L19" i="5"/>
  <c r="J19" i="5"/>
  <c r="AF18" i="5"/>
  <c r="AE18" i="5"/>
  <c r="AD18" i="5"/>
  <c r="AC18" i="5"/>
  <c r="AA18" i="5"/>
  <c r="Z18" i="5"/>
  <c r="N18" i="5"/>
  <c r="M18" i="5"/>
  <c r="L18" i="5"/>
  <c r="K18" i="5"/>
  <c r="J18" i="5"/>
  <c r="I18" i="5"/>
  <c r="AG17" i="5"/>
  <c r="D17" i="5"/>
  <c r="E17" i="5" s="1"/>
  <c r="G17" i="5" s="1"/>
  <c r="AG16" i="5"/>
  <c r="D16" i="5"/>
  <c r="E16" i="5" s="1"/>
  <c r="G16" i="5" s="1"/>
  <c r="AG15" i="5"/>
  <c r="D15" i="5"/>
  <c r="E15" i="5" s="1"/>
  <c r="G15" i="5" s="1"/>
  <c r="AG14" i="5"/>
  <c r="D14" i="5"/>
  <c r="E14" i="5" s="1"/>
  <c r="G14" i="5" s="1"/>
  <c r="AG13" i="5"/>
  <c r="D13" i="5"/>
  <c r="E13" i="5" s="1"/>
  <c r="G13" i="5" s="1"/>
  <c r="AG12" i="5"/>
  <c r="D12" i="5"/>
  <c r="E12" i="5" s="1"/>
  <c r="G12" i="5" s="1"/>
  <c r="AG11" i="5"/>
  <c r="D11" i="5"/>
  <c r="E11" i="5" s="1"/>
  <c r="G11" i="5" s="1"/>
  <c r="AG10" i="5"/>
  <c r="D10" i="5"/>
  <c r="E10" i="5" s="1"/>
  <c r="G10" i="5" s="1"/>
  <c r="AG9" i="5"/>
  <c r="D9" i="5"/>
  <c r="E9" i="5" s="1"/>
  <c r="G9" i="5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G8" i="5"/>
  <c r="D8" i="5"/>
  <c r="E8" i="5" s="1"/>
  <c r="G8" i="5" s="1"/>
  <c r="B7" i="5"/>
  <c r="C7" i="5" s="1"/>
  <c r="D7" i="5" s="1"/>
  <c r="E7" i="5" s="1"/>
  <c r="F7" i="5" s="1"/>
  <c r="G7" i="5" s="1"/>
  <c r="H7" i="5" s="1"/>
  <c r="I7" i="5" s="1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AG7" i="5" s="1"/>
  <c r="AH7" i="5" s="1"/>
  <c r="AE23" i="4"/>
  <c r="AC23" i="4"/>
  <c r="AA23" i="4"/>
  <c r="Y23" i="4"/>
  <c r="W23" i="4"/>
  <c r="U23" i="4"/>
  <c r="S23" i="4"/>
  <c r="Q23" i="4"/>
  <c r="O23" i="4"/>
  <c r="M23" i="4"/>
  <c r="K23" i="4"/>
  <c r="I23" i="4"/>
  <c r="AF22" i="4"/>
  <c r="AD22" i="4"/>
  <c r="AB22" i="4"/>
  <c r="Z22" i="4"/>
  <c r="X22" i="4"/>
  <c r="V22" i="4"/>
  <c r="T22" i="4"/>
  <c r="R22" i="4"/>
  <c r="P22" i="4"/>
  <c r="N22" i="4"/>
  <c r="L22" i="4"/>
  <c r="J22" i="4"/>
  <c r="AF21" i="4"/>
  <c r="AD21" i="4"/>
  <c r="AB21" i="4"/>
  <c r="Z21" i="4"/>
  <c r="X21" i="4"/>
  <c r="V21" i="4"/>
  <c r="T21" i="4"/>
  <c r="R21" i="4"/>
  <c r="P21" i="4"/>
  <c r="N21" i="4"/>
  <c r="L21" i="4"/>
  <c r="J21" i="4"/>
  <c r="AF20" i="4"/>
  <c r="AD20" i="4"/>
  <c r="AB20" i="4"/>
  <c r="Z20" i="4"/>
  <c r="X20" i="4"/>
  <c r="V20" i="4"/>
  <c r="T20" i="4"/>
  <c r="R20" i="4"/>
  <c r="P20" i="4"/>
  <c r="N20" i="4"/>
  <c r="L20" i="4"/>
  <c r="J20" i="4"/>
  <c r="AF19" i="4"/>
  <c r="AD19" i="4"/>
  <c r="AB19" i="4"/>
  <c r="Z19" i="4"/>
  <c r="X19" i="4"/>
  <c r="V19" i="4"/>
  <c r="T19" i="4"/>
  <c r="R19" i="4"/>
  <c r="P19" i="4"/>
  <c r="N19" i="4"/>
  <c r="L19" i="4"/>
  <c r="J19" i="4"/>
  <c r="AF18" i="4"/>
  <c r="AE18" i="4"/>
  <c r="AD18" i="4"/>
  <c r="AC18" i="4"/>
  <c r="AA18" i="4"/>
  <c r="Z18" i="4"/>
  <c r="N18" i="4"/>
  <c r="M18" i="4"/>
  <c r="L18" i="4"/>
  <c r="K18" i="4"/>
  <c r="J18" i="4"/>
  <c r="I18" i="4"/>
  <c r="AG17" i="4"/>
  <c r="D17" i="4"/>
  <c r="E17" i="4" s="1"/>
  <c r="G17" i="4" s="1"/>
  <c r="AG16" i="4"/>
  <c r="D16" i="4"/>
  <c r="E16" i="4" s="1"/>
  <c r="G16" i="4" s="1"/>
  <c r="AG15" i="4"/>
  <c r="D15" i="4"/>
  <c r="E15" i="4" s="1"/>
  <c r="G15" i="4" s="1"/>
  <c r="AG14" i="4"/>
  <c r="D14" i="4"/>
  <c r="E14" i="4" s="1"/>
  <c r="G14" i="4" s="1"/>
  <c r="AG13" i="4"/>
  <c r="D13" i="4"/>
  <c r="E13" i="4" s="1"/>
  <c r="G13" i="4" s="1"/>
  <c r="X13" i="4" s="1"/>
  <c r="AG12" i="4"/>
  <c r="D12" i="4"/>
  <c r="E12" i="4" s="1"/>
  <c r="G12" i="4" s="1"/>
  <c r="AG11" i="4"/>
  <c r="D11" i="4"/>
  <c r="E11" i="4" s="1"/>
  <c r="G11" i="4" s="1"/>
  <c r="AG10" i="4"/>
  <c r="D10" i="4"/>
  <c r="E10" i="4" s="1"/>
  <c r="G10" i="4" s="1"/>
  <c r="AG9" i="4"/>
  <c r="D9" i="4"/>
  <c r="E9" i="4" s="1"/>
  <c r="G9" i="4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G8" i="4"/>
  <c r="D8" i="4"/>
  <c r="E8" i="4" s="1"/>
  <c r="G8" i="4" s="1"/>
  <c r="B7" i="4"/>
  <c r="C7" i="4" s="1"/>
  <c r="D7" i="4" s="1"/>
  <c r="E7" i="4" s="1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E23" i="3"/>
  <c r="AC23" i="3"/>
  <c r="AA23" i="3"/>
  <c r="Y23" i="3"/>
  <c r="W23" i="3"/>
  <c r="U23" i="3"/>
  <c r="S23" i="3"/>
  <c r="Q23" i="3"/>
  <c r="O23" i="3"/>
  <c r="M23" i="3"/>
  <c r="K23" i="3"/>
  <c r="I23" i="3"/>
  <c r="AF22" i="3"/>
  <c r="AD22" i="3"/>
  <c r="AB22" i="3"/>
  <c r="Z22" i="3"/>
  <c r="X22" i="3"/>
  <c r="V22" i="3"/>
  <c r="T22" i="3"/>
  <c r="R22" i="3"/>
  <c r="P22" i="3"/>
  <c r="N22" i="3"/>
  <c r="L22" i="3"/>
  <c r="J22" i="3"/>
  <c r="AF21" i="3"/>
  <c r="AD21" i="3"/>
  <c r="AB21" i="3"/>
  <c r="Z21" i="3"/>
  <c r="X21" i="3"/>
  <c r="V21" i="3"/>
  <c r="T21" i="3"/>
  <c r="R21" i="3"/>
  <c r="P21" i="3"/>
  <c r="N21" i="3"/>
  <c r="L21" i="3"/>
  <c r="J21" i="3"/>
  <c r="AF20" i="3"/>
  <c r="AD20" i="3"/>
  <c r="AB20" i="3"/>
  <c r="Z20" i="3"/>
  <c r="X20" i="3"/>
  <c r="V20" i="3"/>
  <c r="T20" i="3"/>
  <c r="R20" i="3"/>
  <c r="P20" i="3"/>
  <c r="N20" i="3"/>
  <c r="L20" i="3"/>
  <c r="J20" i="3"/>
  <c r="AF19" i="3"/>
  <c r="AD19" i="3"/>
  <c r="AB19" i="3"/>
  <c r="Z19" i="3"/>
  <c r="X19" i="3"/>
  <c r="V19" i="3"/>
  <c r="T19" i="3"/>
  <c r="R19" i="3"/>
  <c r="P19" i="3"/>
  <c r="N19" i="3"/>
  <c r="L19" i="3"/>
  <c r="J19" i="3"/>
  <c r="AF18" i="3"/>
  <c r="AE18" i="3"/>
  <c r="AD18" i="3"/>
  <c r="AC18" i="3"/>
  <c r="AA18" i="3"/>
  <c r="Z18" i="3"/>
  <c r="N18" i="3"/>
  <c r="M18" i="3"/>
  <c r="L18" i="3"/>
  <c r="K18" i="3"/>
  <c r="J18" i="3"/>
  <c r="I18" i="3"/>
  <c r="AG17" i="3"/>
  <c r="D17" i="3"/>
  <c r="E17" i="3" s="1"/>
  <c r="G17" i="3" s="1"/>
  <c r="AG16" i="3"/>
  <c r="D16" i="3"/>
  <c r="E16" i="3" s="1"/>
  <c r="G16" i="3" s="1"/>
  <c r="AG15" i="3"/>
  <c r="D15" i="3"/>
  <c r="E15" i="3" s="1"/>
  <c r="G15" i="3" s="1"/>
  <c r="AG14" i="3"/>
  <c r="D14" i="3"/>
  <c r="E14" i="3" s="1"/>
  <c r="G14" i="3" s="1"/>
  <c r="AG13" i="3"/>
  <c r="D13" i="3"/>
  <c r="E13" i="3" s="1"/>
  <c r="G13" i="3" s="1"/>
  <c r="AG12" i="3"/>
  <c r="D12" i="3"/>
  <c r="E12" i="3" s="1"/>
  <c r="G12" i="3" s="1"/>
  <c r="AG11" i="3"/>
  <c r="D11" i="3"/>
  <c r="E11" i="3" s="1"/>
  <c r="G11" i="3" s="1"/>
  <c r="AG10" i="3"/>
  <c r="D10" i="3"/>
  <c r="E10" i="3" s="1"/>
  <c r="G10" i="3" s="1"/>
  <c r="AG9" i="3"/>
  <c r="D9" i="3"/>
  <c r="E9" i="3" s="1"/>
  <c r="G9" i="3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G8" i="3"/>
  <c r="D8" i="3"/>
  <c r="E8" i="3" s="1"/>
  <c r="G8" i="3" s="1"/>
  <c r="B7" i="3"/>
  <c r="C7" i="3" s="1"/>
  <c r="D7" i="3" s="1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V23" i="5" l="1"/>
  <c r="AE24" i="4"/>
  <c r="AE25" i="4" s="1"/>
  <c r="AA24" i="5"/>
  <c r="AA25" i="5" s="1"/>
  <c r="K24" i="5"/>
  <c r="K25" i="5" s="1"/>
  <c r="K24" i="4"/>
  <c r="K25" i="4" s="1"/>
  <c r="AG18" i="4"/>
  <c r="P23" i="5"/>
  <c r="AF23" i="5"/>
  <c r="AF24" i="5" s="1"/>
  <c r="AF25" i="5" s="1"/>
  <c r="AA24" i="4"/>
  <c r="AA25" i="4" s="1"/>
  <c r="M24" i="5"/>
  <c r="M25" i="5" s="1"/>
  <c r="J23" i="5"/>
  <c r="J24" i="5" s="1"/>
  <c r="J25" i="5" s="1"/>
  <c r="Z23" i="5"/>
  <c r="Z24" i="5" s="1"/>
  <c r="Z25" i="5" s="1"/>
  <c r="AA24" i="3"/>
  <c r="AA25" i="3" s="1"/>
  <c r="AC24" i="4"/>
  <c r="AC25" i="4" s="1"/>
  <c r="T23" i="5"/>
  <c r="AG18" i="5"/>
  <c r="X13" i="5"/>
  <c r="Q13" i="5"/>
  <c r="Q18" i="5" s="1"/>
  <c r="Q24" i="5" s="1"/>
  <c r="Q25" i="5" s="1"/>
  <c r="M24" i="3"/>
  <c r="M25" i="3" s="1"/>
  <c r="AE24" i="5"/>
  <c r="AE25" i="5" s="1"/>
  <c r="N23" i="5"/>
  <c r="N24" i="5" s="1"/>
  <c r="N25" i="5" s="1"/>
  <c r="AD23" i="5"/>
  <c r="AD24" i="5" s="1"/>
  <c r="AD25" i="5" s="1"/>
  <c r="X23" i="5"/>
  <c r="R23" i="4"/>
  <c r="L23" i="5"/>
  <c r="L24" i="5" s="1"/>
  <c r="L25" i="5" s="1"/>
  <c r="AB23" i="5"/>
  <c r="V23" i="3"/>
  <c r="X23" i="4"/>
  <c r="AC24" i="5"/>
  <c r="AC25" i="5" s="1"/>
  <c r="R23" i="5"/>
  <c r="X15" i="5"/>
  <c r="U15" i="5"/>
  <c r="O15" i="5"/>
  <c r="AB10" i="5"/>
  <c r="AB18" i="5" s="1"/>
  <c r="P10" i="5"/>
  <c r="V16" i="5"/>
  <c r="T16" i="5"/>
  <c r="R16" i="5"/>
  <c r="Y16" i="5"/>
  <c r="Y18" i="5" s="1"/>
  <c r="Y24" i="5" s="1"/>
  <c r="Y25" i="5" s="1"/>
  <c r="X16" i="5"/>
  <c r="R11" i="5"/>
  <c r="P11" i="5"/>
  <c r="X8" i="5"/>
  <c r="U8" i="5"/>
  <c r="W17" i="5"/>
  <c r="U17" i="5"/>
  <c r="S17" i="5"/>
  <c r="T9" i="5"/>
  <c r="R9" i="5"/>
  <c r="X9" i="5"/>
  <c r="V9" i="5"/>
  <c r="W12" i="5"/>
  <c r="U12" i="5"/>
  <c r="S12" i="5"/>
  <c r="T14" i="5"/>
  <c r="R14" i="5"/>
  <c r="P23" i="4"/>
  <c r="O13" i="5"/>
  <c r="T13" i="5"/>
  <c r="V13" i="5"/>
  <c r="K24" i="3"/>
  <c r="K25" i="3" s="1"/>
  <c r="M24" i="4"/>
  <c r="M25" i="4" s="1"/>
  <c r="J23" i="4"/>
  <c r="J24" i="4" s="1"/>
  <c r="J25" i="4" s="1"/>
  <c r="I24" i="5"/>
  <c r="R23" i="3"/>
  <c r="Z23" i="4"/>
  <c r="Z24" i="4" s="1"/>
  <c r="Z25" i="4" s="1"/>
  <c r="L23" i="4"/>
  <c r="L24" i="4" s="1"/>
  <c r="L25" i="4" s="1"/>
  <c r="AB23" i="4"/>
  <c r="AF23" i="3"/>
  <c r="AF24" i="3" s="1"/>
  <c r="AF25" i="3" s="1"/>
  <c r="N23" i="4"/>
  <c r="N24" i="4" s="1"/>
  <c r="N25" i="4" s="1"/>
  <c r="AD23" i="4"/>
  <c r="AD24" i="4" s="1"/>
  <c r="AD25" i="4" s="1"/>
  <c r="AF23" i="4"/>
  <c r="AF24" i="4" s="1"/>
  <c r="AF25" i="4" s="1"/>
  <c r="V23" i="4"/>
  <c r="T23" i="4"/>
  <c r="V16" i="4"/>
  <c r="T16" i="4"/>
  <c r="Y16" i="4"/>
  <c r="Y18" i="4" s="1"/>
  <c r="Y24" i="4" s="1"/>
  <c r="Y25" i="4" s="1"/>
  <c r="R16" i="4"/>
  <c r="X16" i="4"/>
  <c r="T9" i="4"/>
  <c r="R9" i="4"/>
  <c r="V9" i="4"/>
  <c r="X9" i="4"/>
  <c r="X15" i="4"/>
  <c r="U15" i="4"/>
  <c r="O15" i="4"/>
  <c r="P10" i="4"/>
  <c r="AB10" i="4"/>
  <c r="AB18" i="4" s="1"/>
  <c r="S17" i="4"/>
  <c r="U17" i="4"/>
  <c r="W17" i="4"/>
  <c r="R11" i="4"/>
  <c r="P11" i="4"/>
  <c r="T14" i="4"/>
  <c r="R14" i="4"/>
  <c r="S12" i="4"/>
  <c r="U12" i="4"/>
  <c r="W12" i="4"/>
  <c r="X8" i="4"/>
  <c r="U8" i="4"/>
  <c r="O13" i="4"/>
  <c r="Q13" i="4"/>
  <c r="Q18" i="4" s="1"/>
  <c r="Q24" i="4" s="1"/>
  <c r="Q25" i="4" s="1"/>
  <c r="N23" i="3"/>
  <c r="N24" i="3" s="1"/>
  <c r="N25" i="3" s="1"/>
  <c r="T13" i="4"/>
  <c r="V13" i="4"/>
  <c r="I24" i="4"/>
  <c r="P23" i="3"/>
  <c r="T23" i="3"/>
  <c r="AG18" i="3"/>
  <c r="AE24" i="3"/>
  <c r="AE25" i="3" s="1"/>
  <c r="AD23" i="3"/>
  <c r="AD24" i="3" s="1"/>
  <c r="AD25" i="3" s="1"/>
  <c r="Z23" i="3"/>
  <c r="Z24" i="3" s="1"/>
  <c r="Z25" i="3" s="1"/>
  <c r="L23" i="3"/>
  <c r="L24" i="3" s="1"/>
  <c r="L25" i="3" s="1"/>
  <c r="AB23" i="3"/>
  <c r="X23" i="3"/>
  <c r="J23" i="3"/>
  <c r="J24" i="3" s="1"/>
  <c r="J25" i="3" s="1"/>
  <c r="AC24" i="3"/>
  <c r="AC25" i="3" s="1"/>
  <c r="X8" i="3"/>
  <c r="U8" i="3"/>
  <c r="W12" i="3"/>
  <c r="U12" i="3"/>
  <c r="S12" i="3"/>
  <c r="X13" i="3"/>
  <c r="V13" i="3"/>
  <c r="T13" i="3"/>
  <c r="Q13" i="3"/>
  <c r="Q18" i="3" s="1"/>
  <c r="Q24" i="3" s="1"/>
  <c r="Q25" i="3" s="1"/>
  <c r="O13" i="3"/>
  <c r="V16" i="3"/>
  <c r="T16" i="3"/>
  <c r="R16" i="3"/>
  <c r="X16" i="3"/>
  <c r="Y16" i="3"/>
  <c r="Y18" i="3" s="1"/>
  <c r="Y24" i="3" s="1"/>
  <c r="Y25" i="3" s="1"/>
  <c r="X15" i="3"/>
  <c r="U15" i="3"/>
  <c r="O15" i="3"/>
  <c r="T9" i="3"/>
  <c r="R9" i="3"/>
  <c r="X9" i="3"/>
  <c r="V9" i="3"/>
  <c r="AB10" i="3"/>
  <c r="AB18" i="3" s="1"/>
  <c r="P10" i="3"/>
  <c r="W17" i="3"/>
  <c r="S17" i="3"/>
  <c r="U17" i="3"/>
  <c r="T14" i="3"/>
  <c r="R14" i="3"/>
  <c r="P11" i="3"/>
  <c r="R11" i="3"/>
  <c r="I24" i="3"/>
  <c r="AB24" i="5" l="1"/>
  <c r="AB25" i="5" s="1"/>
  <c r="W18" i="5"/>
  <c r="W24" i="5" s="1"/>
  <c r="W25" i="5" s="1"/>
  <c r="AH14" i="5"/>
  <c r="AH11" i="5"/>
  <c r="AH16" i="5"/>
  <c r="AH17" i="3"/>
  <c r="AH17" i="4"/>
  <c r="AB24" i="4"/>
  <c r="AB25" i="4" s="1"/>
  <c r="AH11" i="4"/>
  <c r="AH13" i="5"/>
  <c r="O18" i="5"/>
  <c r="V18" i="5"/>
  <c r="V24" i="5" s="1"/>
  <c r="V25" i="5" s="1"/>
  <c r="U18" i="5"/>
  <c r="U24" i="5" s="1"/>
  <c r="U25" i="5" s="1"/>
  <c r="AH8" i="5"/>
  <c r="X18" i="5"/>
  <c r="X24" i="5" s="1"/>
  <c r="X25" i="5" s="1"/>
  <c r="I25" i="5"/>
  <c r="R18" i="5"/>
  <c r="R24" i="5" s="1"/>
  <c r="R25" i="5" s="1"/>
  <c r="AH9" i="5"/>
  <c r="P18" i="5"/>
  <c r="P24" i="5" s="1"/>
  <c r="P25" i="5" s="1"/>
  <c r="AH10" i="5"/>
  <c r="T18" i="5"/>
  <c r="T24" i="5" s="1"/>
  <c r="T25" i="5" s="1"/>
  <c r="W18" i="3"/>
  <c r="W24" i="3" s="1"/>
  <c r="W25" i="3" s="1"/>
  <c r="AH15" i="5"/>
  <c r="AH15" i="3"/>
  <c r="AH12" i="5"/>
  <c r="S18" i="5"/>
  <c r="S24" i="5" s="1"/>
  <c r="S25" i="5" s="1"/>
  <c r="AH17" i="5"/>
  <c r="V18" i="4"/>
  <c r="V24" i="4" s="1"/>
  <c r="V25" i="4" s="1"/>
  <c r="AH14" i="4"/>
  <c r="AH16" i="4"/>
  <c r="X18" i="4"/>
  <c r="X24" i="4" s="1"/>
  <c r="X25" i="4" s="1"/>
  <c r="W18" i="4"/>
  <c r="W24" i="4" s="1"/>
  <c r="W25" i="4" s="1"/>
  <c r="AH13" i="4"/>
  <c r="O18" i="4"/>
  <c r="R18" i="4"/>
  <c r="R24" i="4" s="1"/>
  <c r="R25" i="4" s="1"/>
  <c r="AH9" i="4"/>
  <c r="P18" i="4"/>
  <c r="P24" i="4" s="1"/>
  <c r="P25" i="4" s="1"/>
  <c r="AH10" i="4"/>
  <c r="T18" i="4"/>
  <c r="T24" i="4" s="1"/>
  <c r="T25" i="4" s="1"/>
  <c r="AH15" i="4"/>
  <c r="S18" i="4"/>
  <c r="S24" i="4" s="1"/>
  <c r="S25" i="4" s="1"/>
  <c r="AH12" i="4"/>
  <c r="I25" i="4"/>
  <c r="AH8" i="4"/>
  <c r="U18" i="4"/>
  <c r="U24" i="4" s="1"/>
  <c r="U25" i="4" s="1"/>
  <c r="AH14" i="3"/>
  <c r="AB24" i="3"/>
  <c r="AB25" i="3" s="1"/>
  <c r="R18" i="3"/>
  <c r="R24" i="3" s="1"/>
  <c r="R25" i="3" s="1"/>
  <c r="AH9" i="3"/>
  <c r="AH12" i="3"/>
  <c r="S18" i="3"/>
  <c r="S24" i="3" s="1"/>
  <c r="S25" i="3" s="1"/>
  <c r="V18" i="3"/>
  <c r="V24" i="3" s="1"/>
  <c r="V25" i="3" s="1"/>
  <c r="AH16" i="3"/>
  <c r="I25" i="3"/>
  <c r="T18" i="3"/>
  <c r="T24" i="3" s="1"/>
  <c r="T25" i="3" s="1"/>
  <c r="U18" i="3"/>
  <c r="U24" i="3" s="1"/>
  <c r="U25" i="3" s="1"/>
  <c r="AH8" i="3"/>
  <c r="AH13" i="3"/>
  <c r="O18" i="3"/>
  <c r="AH11" i="3"/>
  <c r="P18" i="3"/>
  <c r="P24" i="3" s="1"/>
  <c r="P25" i="3" s="1"/>
  <c r="AH10" i="3"/>
  <c r="X18" i="3"/>
  <c r="X24" i="3" s="1"/>
  <c r="X25" i="3" s="1"/>
  <c r="O24" i="5" l="1"/>
  <c r="AH18" i="5"/>
  <c r="O24" i="4"/>
  <c r="AH18" i="4"/>
  <c r="O24" i="3"/>
  <c r="AH18" i="3"/>
  <c r="O25" i="5" l="1"/>
  <c r="AH24" i="5"/>
  <c r="O25" i="4"/>
  <c r="AH24" i="4"/>
  <c r="O25" i="3"/>
  <c r="AH24" i="3"/>
</calcChain>
</file>

<file path=xl/sharedStrings.xml><?xml version="1.0" encoding="utf-8"?>
<sst xmlns="http://schemas.openxmlformats.org/spreadsheetml/2006/main" count="207" uniqueCount="52">
  <si>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</si>
  <si>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</si>
  <si>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</si>
  <si>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</si>
  <si>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</si>
  <si>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</si>
  <si>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</si>
  <si>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</si>
  <si>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</si>
  <si>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</si>
  <si>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</si>
  <si>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</si>
  <si>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</si>
  <si>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</si>
  <si>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</si>
  <si>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</si>
  <si>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</si>
  <si>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</si>
  <si>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</si>
  <si>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</si>
  <si>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</si>
  <si>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</si>
  <si>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</si>
  <si>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</si>
  <si>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</si>
  <si>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</si>
  <si>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</si>
  <si>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</si>
  <si>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</si>
  <si>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</si>
  <si>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</si>
  <si>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</si>
  <si>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</si>
  <si>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</si>
  <si>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</si>
  <si>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</si>
  <si>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</si>
  <si>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</si>
  <si>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</si>
  <si>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</si>
  <si>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</si>
  <si>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</si>
  <si>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</si>
  <si>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</si>
  <si>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</si>
  <si>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 - თეთრიწყარო, ჯანდარის ს/ს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</si>
  <si>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 - თეთრიწყარო, ავრანლო-გუმბათის ს/ს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</si>
  <si>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ქვეზონა-თეთრიწყარო,  - ტბისი-კუმისის ს/ს</t>
    </r>
  </si>
  <si>
    <t>ალგეთი-ტბისი-კუმისი (ტბისი-კუმისის ს.ს.)</t>
  </si>
  <si>
    <t>ალგეთი-ტბისი-კუმისი (ჯანდარის არხის ს.ს.)</t>
  </si>
  <si>
    <t>ალგეთი-ტბისი-კუმისი (ავრალნო-გუმბათის ს.ს.)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</si>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</sst>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164" fontId="1" fillId="0" borderId="1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49" fontId="2" fillId="3" borderId="2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7" fillId="0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49" fontId="2" fillId="2" borderId="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EF30F-C77C-4899-92AF-B725CB13A810}">
  <dimension ref="A1:AH25"/>
  <sheetViews>
    <sheetView tabSelected="1"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33203125" style="2" customWidth="1"/>
    <col min="13" max="14" width="7.33203125" style="1" customWidth="1"/>
    <col min="15" max="15" width="14.5546875" style="1" customWidth="1"/>
    <col min="16" max="16" width="7.33203125" style="1" customWidth="1"/>
    <col min="17" max="19" width="14.109375" style="1" customWidth="1"/>
    <col min="20" max="20" width="16.88671875" style="1" customWidth="1"/>
    <col min="21" max="21" width="15.109375" style="1" customWidth="1"/>
    <col min="22" max="22" width="14.44140625" style="1" customWidth="1"/>
    <col min="23" max="23" width="13" style="1" customWidth="1"/>
    <col min="24" max="24" width="16.5546875" style="1" customWidth="1"/>
    <col min="25" max="25" width="12.33203125" style="1" customWidth="1"/>
    <col min="26" max="32" width="7.33203125" style="1" customWidth="1"/>
    <col min="33" max="33" width="11.33203125" style="2" customWidth="1"/>
    <col min="34" max="34" width="16.5546875" style="2" customWidth="1"/>
    <col min="35" max="16384" width="9.109375" style="1"/>
  </cols>
  <sheetData>
    <row r="1" spans="1:34" ht="48" customHeight="1" thickBot="1" x14ac:dyDescent="0.45">
      <c r="A1" s="90" t="s">
        <v>51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34" ht="27" customHeight="1" x14ac:dyDescent="0.4">
      <c r="A2" s="70" t="s">
        <v>48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34" ht="27" customHeight="1" x14ac:dyDescent="0.3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5"/>
    </row>
    <row r="4" spans="1:34" ht="27" customHeight="1" thickBot="1" x14ac:dyDescent="0.35">
      <c r="A4" s="76" t="s">
        <v>47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8"/>
    </row>
    <row r="5" spans="1:34" ht="60" customHeight="1" thickBot="1" x14ac:dyDescent="0.35">
      <c r="A5" s="79" t="s">
        <v>1</v>
      </c>
      <c r="B5" s="81" t="s">
        <v>2</v>
      </c>
      <c r="C5" s="81" t="s">
        <v>3</v>
      </c>
      <c r="D5" s="83" t="s">
        <v>26</v>
      </c>
      <c r="E5" s="83" t="s">
        <v>27</v>
      </c>
      <c r="F5" s="83" t="s">
        <v>28</v>
      </c>
      <c r="G5" s="83" t="s">
        <v>29</v>
      </c>
      <c r="H5" s="83" t="s">
        <v>38</v>
      </c>
      <c r="I5" s="85" t="s">
        <v>40</v>
      </c>
      <c r="J5" s="86"/>
      <c r="K5" s="85" t="s">
        <v>39</v>
      </c>
      <c r="L5" s="87"/>
      <c r="M5" s="68" t="s">
        <v>4</v>
      </c>
      <c r="N5" s="69"/>
      <c r="O5" s="68" t="s">
        <v>5</v>
      </c>
      <c r="P5" s="69"/>
      <c r="Q5" s="68" t="s">
        <v>6</v>
      </c>
      <c r="R5" s="69"/>
      <c r="S5" s="68" t="s">
        <v>7</v>
      </c>
      <c r="T5" s="69"/>
      <c r="U5" s="68" t="s">
        <v>8</v>
      </c>
      <c r="V5" s="69"/>
      <c r="W5" s="68" t="s">
        <v>9</v>
      </c>
      <c r="X5" s="69"/>
      <c r="Y5" s="68" t="s">
        <v>10</v>
      </c>
      <c r="Z5" s="69"/>
      <c r="AA5" s="68" t="s">
        <v>11</v>
      </c>
      <c r="AB5" s="69"/>
      <c r="AC5" s="68" t="s">
        <v>41</v>
      </c>
      <c r="AD5" s="69"/>
      <c r="AE5" s="68" t="s">
        <v>12</v>
      </c>
      <c r="AF5" s="69"/>
      <c r="AG5" s="88" t="s">
        <v>42</v>
      </c>
      <c r="AH5" s="89"/>
    </row>
    <row r="6" spans="1:34" ht="32.25" customHeight="1" thickBot="1" x14ac:dyDescent="0.35">
      <c r="A6" s="80"/>
      <c r="B6" s="82"/>
      <c r="C6" s="82"/>
      <c r="D6" s="82"/>
      <c r="E6" s="82"/>
      <c r="F6" s="84"/>
      <c r="G6" s="82"/>
      <c r="H6" s="84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6" t="s">
        <v>43</v>
      </c>
      <c r="AH6" s="56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2.25" customHeight="1" x14ac:dyDescent="0.3">
      <c r="A8" s="44">
        <v>1</v>
      </c>
      <c r="B8" s="32" t="s">
        <v>16</v>
      </c>
      <c r="C8" s="33">
        <v>1235</v>
      </c>
      <c r="D8" s="33">
        <f>C8/86.4</f>
        <v>14.293981481481481</v>
      </c>
      <c r="E8" s="33">
        <f>D8/15</f>
        <v>0.95293209876543206</v>
      </c>
      <c r="F8" s="33">
        <v>61.5</v>
      </c>
      <c r="G8" s="33">
        <f>E8*F8</f>
        <v>58.605324074074069</v>
      </c>
      <c r="H8" s="33">
        <v>2</v>
      </c>
      <c r="I8" s="34"/>
      <c r="J8" s="35"/>
      <c r="K8" s="34"/>
      <c r="L8" s="35"/>
      <c r="M8" s="42"/>
      <c r="N8" s="37"/>
      <c r="O8" s="39"/>
      <c r="P8" s="37"/>
      <c r="Q8" s="39"/>
      <c r="R8" s="37"/>
      <c r="S8" s="39"/>
      <c r="T8" s="37"/>
      <c r="U8" s="38">
        <f>G8*15*86.4</f>
        <v>75952.5</v>
      </c>
      <c r="V8" s="37"/>
      <c r="W8" s="39"/>
      <c r="X8" s="40">
        <f>G8*16*86.4</f>
        <v>81016</v>
      </c>
      <c r="Y8" s="39"/>
      <c r="Z8" s="37"/>
      <c r="AA8" s="39"/>
      <c r="AB8" s="37"/>
      <c r="AC8" s="42"/>
      <c r="AD8" s="41"/>
      <c r="AE8" s="42"/>
      <c r="AF8" s="36"/>
      <c r="AG8" s="62">
        <f>F8*H8</f>
        <v>123</v>
      </c>
      <c r="AH8" s="57">
        <f>I8+J8+K8+L8+M8+N8+O8+P8+Q8+R8+S8+T8+U8+V8+W8+X8+Y8+Z8+AA8+AB8+AC8+AD8+AE8+AF8</f>
        <v>156968.5</v>
      </c>
    </row>
    <row r="9" spans="1:34" ht="32.25" customHeight="1" x14ac:dyDescent="0.3">
      <c r="A9" s="30">
        <f>A8+1</f>
        <v>2</v>
      </c>
      <c r="B9" s="28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319.2</v>
      </c>
      <c r="G9" s="20">
        <f t="shared" ref="G9:G17" si="3">E9*F9</f>
        <v>304.17592592592592</v>
      </c>
      <c r="H9" s="20">
        <v>4</v>
      </c>
      <c r="I9" s="3"/>
      <c r="J9" s="4"/>
      <c r="K9" s="3"/>
      <c r="L9" s="4"/>
      <c r="M9" s="12"/>
      <c r="N9" s="17"/>
      <c r="O9" s="16"/>
      <c r="P9" s="17"/>
      <c r="Q9" s="16"/>
      <c r="R9" s="14">
        <f>G9*16*86.4</f>
        <v>420492.80000000005</v>
      </c>
      <c r="S9" s="16"/>
      <c r="T9" s="14">
        <f>G9*16*86.4</f>
        <v>420492.80000000005</v>
      </c>
      <c r="U9" s="16"/>
      <c r="V9" s="14">
        <f>G9*16*86.4</f>
        <v>420492.80000000005</v>
      </c>
      <c r="W9" s="16"/>
      <c r="X9" s="14">
        <f>G9*16*86.4</f>
        <v>420492.80000000005</v>
      </c>
      <c r="Y9" s="16"/>
      <c r="Z9" s="17"/>
      <c r="AA9" s="16"/>
      <c r="AB9" s="17"/>
      <c r="AC9" s="12"/>
      <c r="AD9" s="13"/>
      <c r="AE9" s="12"/>
      <c r="AF9" s="18"/>
      <c r="AG9" s="19">
        <f>F9*H9</f>
        <v>1276.8</v>
      </c>
      <c r="AH9" s="58">
        <f>I9+J9+K9+L9+M9+N9+O9+P9+Q9+R9+S9+T9+U9+V9+W9+X9+Y9+Z9+AA9+AB9+AC9+AD9+AE9+AF9</f>
        <v>1681971.2000000002</v>
      </c>
    </row>
    <row r="10" spans="1:34" ht="32.25" customHeight="1" x14ac:dyDescent="0.3">
      <c r="A10" s="30">
        <f t="shared" ref="A10:A25" si="4">A9+1</f>
        <v>3</v>
      </c>
      <c r="B10" s="28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2</v>
      </c>
      <c r="I10" s="3"/>
      <c r="J10" s="4"/>
      <c r="K10" s="3"/>
      <c r="L10" s="4"/>
      <c r="M10" s="12"/>
      <c r="N10" s="17"/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4">
        <f>G10*16*86.4</f>
        <v>0</v>
      </c>
      <c r="AC10" s="12"/>
      <c r="AD10" s="13"/>
      <c r="AE10" s="12"/>
      <c r="AF10" s="18"/>
      <c r="AG10" s="19">
        <f t="shared" ref="AG10:AG16" si="5">F10*H10</f>
        <v>0</v>
      </c>
      <c r="AH10" s="58">
        <f t="shared" ref="AH10:AH17" si="6">I10+J10+K10+L10+M10+N10+O10+P10+Q10+R10+S10+T10+U10+V10+W10+X10+Y10+Z10+AA10+AB10+AC10+AD10+AE10+AF10</f>
        <v>0</v>
      </c>
    </row>
    <row r="11" spans="1:34" ht="32.25" customHeight="1" x14ac:dyDescent="0.3">
      <c r="A11" s="30">
        <f t="shared" si="4"/>
        <v>4</v>
      </c>
      <c r="B11" s="28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0</v>
      </c>
      <c r="G11" s="20">
        <f t="shared" si="3"/>
        <v>0</v>
      </c>
      <c r="H11" s="20">
        <v>2</v>
      </c>
      <c r="I11" s="3"/>
      <c r="J11" s="4"/>
      <c r="K11" s="3"/>
      <c r="L11" s="4"/>
      <c r="M11" s="12"/>
      <c r="N11" s="17"/>
      <c r="O11" s="16"/>
      <c r="P11" s="14">
        <f>G11*16*86.4</f>
        <v>0</v>
      </c>
      <c r="Q11" s="16"/>
      <c r="R11" s="14">
        <f>G11*16*86.4</f>
        <v>0</v>
      </c>
      <c r="S11" s="16"/>
      <c r="T11" s="17"/>
      <c r="U11" s="16"/>
      <c r="V11" s="17"/>
      <c r="W11" s="16"/>
      <c r="X11" s="17"/>
      <c r="Y11" s="16"/>
      <c r="Z11" s="17"/>
      <c r="AA11" s="16"/>
      <c r="AB11" s="17"/>
      <c r="AC11" s="12"/>
      <c r="AD11" s="13"/>
      <c r="AE11" s="12"/>
      <c r="AF11" s="18"/>
      <c r="AG11" s="19">
        <f t="shared" si="5"/>
        <v>0</v>
      </c>
      <c r="AH11" s="58">
        <f t="shared" si="6"/>
        <v>0</v>
      </c>
    </row>
    <row r="12" spans="1:34" ht="32.25" customHeight="1" x14ac:dyDescent="0.3">
      <c r="A12" s="30">
        <f t="shared" si="4"/>
        <v>5</v>
      </c>
      <c r="B12" s="28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158.41</v>
      </c>
      <c r="G12" s="20">
        <f t="shared" si="3"/>
        <v>172.46644290123456</v>
      </c>
      <c r="H12" s="20">
        <v>3</v>
      </c>
      <c r="I12" s="3"/>
      <c r="J12" s="4"/>
      <c r="K12" s="3"/>
      <c r="L12" s="4"/>
      <c r="M12" s="12"/>
      <c r="N12" s="17"/>
      <c r="O12" s="16"/>
      <c r="P12" s="17"/>
      <c r="Q12" s="16"/>
      <c r="R12" s="17"/>
      <c r="S12" s="15">
        <f>G12*15*86.4</f>
        <v>223516.51</v>
      </c>
      <c r="T12" s="17"/>
      <c r="U12" s="15">
        <f>G12*15*86.4</f>
        <v>223516.51</v>
      </c>
      <c r="V12" s="17"/>
      <c r="W12" s="15">
        <f>G12*15*86.4</f>
        <v>223516.51</v>
      </c>
      <c r="X12" s="17"/>
      <c r="Y12" s="16"/>
      <c r="Z12" s="17"/>
      <c r="AA12" s="16"/>
      <c r="AB12" s="17"/>
      <c r="AC12" s="12"/>
      <c r="AD12" s="13"/>
      <c r="AE12" s="12"/>
      <c r="AF12" s="18"/>
      <c r="AG12" s="19">
        <f t="shared" si="5"/>
        <v>475.23</v>
      </c>
      <c r="AH12" s="58">
        <f t="shared" si="6"/>
        <v>670549.53</v>
      </c>
    </row>
    <row r="13" spans="1:34" ht="32.25" customHeight="1" x14ac:dyDescent="0.3">
      <c r="A13" s="30">
        <f t="shared" si="4"/>
        <v>6</v>
      </c>
      <c r="B13" s="28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135.12</v>
      </c>
      <c r="G13" s="20">
        <f t="shared" si="3"/>
        <v>128.76018518518518</v>
      </c>
      <c r="H13" s="20">
        <v>5</v>
      </c>
      <c r="I13" s="3"/>
      <c r="J13" s="4"/>
      <c r="K13" s="3"/>
      <c r="L13" s="4"/>
      <c r="M13" s="12"/>
      <c r="N13" s="17"/>
      <c r="O13" s="15">
        <f>G13*15*86.4</f>
        <v>166873.19999999998</v>
      </c>
      <c r="P13" s="17"/>
      <c r="Q13" s="15">
        <f>G13*15*86.4</f>
        <v>166873.19999999998</v>
      </c>
      <c r="R13" s="17"/>
      <c r="S13" s="16"/>
      <c r="T13" s="14">
        <f>G13*16*86.4</f>
        <v>177998.08000000002</v>
      </c>
      <c r="U13" s="16"/>
      <c r="V13" s="14">
        <f>G13*16*86.4</f>
        <v>177998.08000000002</v>
      </c>
      <c r="W13" s="16"/>
      <c r="X13" s="14">
        <f>G13*16*86.4</f>
        <v>177998.08000000002</v>
      </c>
      <c r="Y13" s="16"/>
      <c r="Z13" s="17"/>
      <c r="AA13" s="16"/>
      <c r="AB13" s="17"/>
      <c r="AC13" s="12"/>
      <c r="AD13" s="13"/>
      <c r="AE13" s="12"/>
      <c r="AF13" s="18"/>
      <c r="AG13" s="19">
        <f t="shared" si="5"/>
        <v>675.6</v>
      </c>
      <c r="AH13" s="58">
        <f t="shared" si="6"/>
        <v>867740.64000000013</v>
      </c>
    </row>
    <row r="14" spans="1:34" ht="32.25" customHeight="1" x14ac:dyDescent="0.3">
      <c r="A14" s="30">
        <f t="shared" si="4"/>
        <v>7</v>
      </c>
      <c r="B14" s="28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0.1</v>
      </c>
      <c r="G14" s="20">
        <f t="shared" si="3"/>
        <v>0.10887345679012346</v>
      </c>
      <c r="H14" s="20">
        <v>2</v>
      </c>
      <c r="I14" s="3"/>
      <c r="J14" s="4"/>
      <c r="K14" s="3"/>
      <c r="L14" s="4"/>
      <c r="M14" s="12"/>
      <c r="N14" s="17"/>
      <c r="O14" s="16"/>
      <c r="P14" s="17"/>
      <c r="Q14" s="16"/>
      <c r="R14" s="14">
        <f>G14*16*86.4</f>
        <v>150.50666666666669</v>
      </c>
      <c r="S14" s="16"/>
      <c r="T14" s="14">
        <f>G14*16*86.4</f>
        <v>150.50666666666669</v>
      </c>
      <c r="U14" s="16"/>
      <c r="V14" s="17"/>
      <c r="W14" s="16"/>
      <c r="X14" s="17"/>
      <c r="Y14" s="16"/>
      <c r="Z14" s="17"/>
      <c r="AA14" s="16"/>
      <c r="AB14" s="17"/>
      <c r="AC14" s="12"/>
      <c r="AD14" s="13"/>
      <c r="AE14" s="12"/>
      <c r="AF14" s="18"/>
      <c r="AG14" s="19">
        <f t="shared" si="5"/>
        <v>0.2</v>
      </c>
      <c r="AH14" s="58">
        <f t="shared" si="6"/>
        <v>301.01333333333338</v>
      </c>
    </row>
    <row r="15" spans="1:34" ht="32.25" customHeight="1" x14ac:dyDescent="0.3">
      <c r="A15" s="30">
        <f t="shared" si="4"/>
        <v>8</v>
      </c>
      <c r="B15" s="28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</v>
      </c>
      <c r="G15" s="20">
        <f t="shared" si="3"/>
        <v>0</v>
      </c>
      <c r="H15" s="20">
        <v>3</v>
      </c>
      <c r="I15" s="3"/>
      <c r="J15" s="4"/>
      <c r="K15" s="3"/>
      <c r="L15" s="4"/>
      <c r="M15" s="12"/>
      <c r="N15" s="17"/>
      <c r="O15" s="15">
        <f>G15*15*86.4</f>
        <v>0</v>
      </c>
      <c r="P15" s="17"/>
      <c r="Q15" s="16"/>
      <c r="R15" s="17"/>
      <c r="S15" s="16"/>
      <c r="T15" s="17"/>
      <c r="U15" s="15">
        <f>G15*15*86.4</f>
        <v>0</v>
      </c>
      <c r="V15" s="17"/>
      <c r="W15" s="16"/>
      <c r="X15" s="14">
        <f>G15*16*86.4</f>
        <v>0</v>
      </c>
      <c r="Y15" s="16"/>
      <c r="Z15" s="17"/>
      <c r="AA15" s="16"/>
      <c r="AB15" s="17"/>
      <c r="AC15" s="12"/>
      <c r="AD15" s="13"/>
      <c r="AE15" s="12"/>
      <c r="AF15" s="18"/>
      <c r="AG15" s="19">
        <f t="shared" si="5"/>
        <v>0</v>
      </c>
      <c r="AH15" s="58">
        <f t="shared" si="6"/>
        <v>0</v>
      </c>
    </row>
    <row r="16" spans="1:34" ht="32.25" customHeight="1" x14ac:dyDescent="0.3">
      <c r="A16" s="30">
        <f t="shared" si="4"/>
        <v>9</v>
      </c>
      <c r="B16" s="28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48.3</v>
      </c>
      <c r="G16" s="20">
        <f t="shared" si="3"/>
        <v>52.585879629629623</v>
      </c>
      <c r="H16" s="20">
        <v>5</v>
      </c>
      <c r="I16" s="3"/>
      <c r="J16" s="4"/>
      <c r="K16" s="3"/>
      <c r="L16" s="4"/>
      <c r="M16" s="12"/>
      <c r="N16" s="17"/>
      <c r="O16" s="16"/>
      <c r="P16" s="17"/>
      <c r="Q16" s="16"/>
      <c r="R16" s="14">
        <f>G16*16*86.4</f>
        <v>72694.720000000001</v>
      </c>
      <c r="S16" s="16"/>
      <c r="T16" s="14">
        <f>G16*16*86.4</f>
        <v>72694.720000000001</v>
      </c>
      <c r="U16" s="16"/>
      <c r="V16" s="14">
        <f>G16*16*86.4</f>
        <v>72694.720000000001</v>
      </c>
      <c r="W16" s="16"/>
      <c r="X16" s="14">
        <f>G16*16*86.4</f>
        <v>72694.720000000001</v>
      </c>
      <c r="Y16" s="15">
        <f>G16*15*86.4</f>
        <v>68151.3</v>
      </c>
      <c r="Z16" s="17"/>
      <c r="AA16" s="16"/>
      <c r="AB16" s="17"/>
      <c r="AC16" s="12"/>
      <c r="AD16" s="13"/>
      <c r="AE16" s="12"/>
      <c r="AF16" s="18"/>
      <c r="AG16" s="19">
        <f t="shared" si="5"/>
        <v>241.5</v>
      </c>
      <c r="AH16" s="58">
        <f t="shared" si="6"/>
        <v>358930.18</v>
      </c>
    </row>
    <row r="17" spans="1:34" ht="32.25" customHeight="1" thickBot="1" x14ac:dyDescent="0.35">
      <c r="A17" s="30">
        <f t="shared" si="4"/>
        <v>10</v>
      </c>
      <c r="B17" s="29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1.69</v>
      </c>
      <c r="G17" s="47">
        <f t="shared" si="3"/>
        <v>1.8399614197530865</v>
      </c>
      <c r="H17" s="47">
        <v>3</v>
      </c>
      <c r="I17" s="48"/>
      <c r="J17" s="49"/>
      <c r="K17" s="48"/>
      <c r="L17" s="49"/>
      <c r="M17" s="53"/>
      <c r="N17" s="51"/>
      <c r="O17" s="50"/>
      <c r="P17" s="51"/>
      <c r="Q17" s="50"/>
      <c r="R17" s="51"/>
      <c r="S17" s="52">
        <f>G17*15*86.4</f>
        <v>2384.59</v>
      </c>
      <c r="T17" s="51"/>
      <c r="U17" s="15">
        <f>G17*15*86.4</f>
        <v>2384.59</v>
      </c>
      <c r="V17" s="51"/>
      <c r="W17" s="52">
        <f>G17*15*86.4</f>
        <v>2384.59</v>
      </c>
      <c r="X17" s="51"/>
      <c r="Y17" s="50"/>
      <c r="Z17" s="51"/>
      <c r="AA17" s="50"/>
      <c r="AB17" s="51"/>
      <c r="AC17" s="53"/>
      <c r="AD17" s="54"/>
      <c r="AE17" s="53"/>
      <c r="AF17" s="55"/>
      <c r="AG17" s="63">
        <f>F17*H17</f>
        <v>5.07</v>
      </c>
      <c r="AH17" s="59">
        <f t="shared" si="6"/>
        <v>7153.77</v>
      </c>
    </row>
    <row r="18" spans="1:34" ht="32.25" customHeight="1" x14ac:dyDescent="0.3">
      <c r="A18" s="30">
        <f t="shared" si="4"/>
        <v>11</v>
      </c>
      <c r="B18" s="67" t="s">
        <v>30</v>
      </c>
      <c r="C18" s="45"/>
      <c r="D18" s="45"/>
      <c r="E18" s="45"/>
      <c r="F18" s="45"/>
      <c r="G18" s="46"/>
      <c r="H18" s="46"/>
      <c r="I18" s="61">
        <f>I8+I9+I10+I11+I12+I13+I14+I15+I16+I17</f>
        <v>0</v>
      </c>
      <c r="J18" s="60">
        <f>J8+J9+J10+J11+J12+J13+J14+J15+J16+J17</f>
        <v>0</v>
      </c>
      <c r="K18" s="61">
        <f>K8+K9+K10+K11+K12+K13+K14+K15+K16+K17</f>
        <v>0</v>
      </c>
      <c r="L18" s="60">
        <f>L8+L9+L10+L11+L12+L13+L14+L15+L16+L17</f>
        <v>0</v>
      </c>
      <c r="M18" s="61">
        <f t="shared" ref="M18:AF18" si="7">M8+M9+M10+M11+M12+M13+M14+M15+M16+M17</f>
        <v>0</v>
      </c>
      <c r="N18" s="60">
        <f t="shared" si="7"/>
        <v>0</v>
      </c>
      <c r="O18" s="61">
        <f t="shared" si="7"/>
        <v>166873.19999999998</v>
      </c>
      <c r="P18" s="60">
        <f t="shared" si="7"/>
        <v>0</v>
      </c>
      <c r="Q18" s="61">
        <f t="shared" si="7"/>
        <v>166873.19999999998</v>
      </c>
      <c r="R18" s="60">
        <f t="shared" si="7"/>
        <v>493338.02666666673</v>
      </c>
      <c r="S18" s="61">
        <f t="shared" si="7"/>
        <v>225901.1</v>
      </c>
      <c r="T18" s="60">
        <f t="shared" si="7"/>
        <v>671336.1066666668</v>
      </c>
      <c r="U18" s="61">
        <f t="shared" si="7"/>
        <v>301853.60000000003</v>
      </c>
      <c r="V18" s="60">
        <f t="shared" si="7"/>
        <v>671185.60000000009</v>
      </c>
      <c r="W18" s="61">
        <f t="shared" si="7"/>
        <v>225901.1</v>
      </c>
      <c r="X18" s="60">
        <f t="shared" si="7"/>
        <v>752201.60000000009</v>
      </c>
      <c r="Y18" s="61">
        <f t="shared" si="7"/>
        <v>68151.3</v>
      </c>
      <c r="Z18" s="60">
        <f t="shared" si="7"/>
        <v>0</v>
      </c>
      <c r="AA18" s="61">
        <f t="shared" si="7"/>
        <v>0</v>
      </c>
      <c r="AB18" s="60">
        <f t="shared" si="7"/>
        <v>0</v>
      </c>
      <c r="AC18" s="61">
        <f t="shared" si="7"/>
        <v>0</v>
      </c>
      <c r="AD18" s="60">
        <f t="shared" si="7"/>
        <v>0</v>
      </c>
      <c r="AE18" s="61">
        <f t="shared" si="7"/>
        <v>0</v>
      </c>
      <c r="AF18" s="60">
        <f t="shared" si="7"/>
        <v>0</v>
      </c>
      <c r="AG18" s="61">
        <f>AG8+AG9+AG10+AG11+AG12+AG13+AG14+AG15+AG16+AG17</f>
        <v>2797.4</v>
      </c>
      <c r="AH18" s="60">
        <f>I18+J18+K18+L18+M18+N18+O18+P18+Q18+R18+S18+T18+U18+V18+W18+X18+Y18+Z18+AA18+AB18+AC18+AD18+AE18+AF18</f>
        <v>3743614.833333334</v>
      </c>
    </row>
    <row r="19" spans="1:34" ht="32.25" customHeight="1" x14ac:dyDescent="0.3">
      <c r="A19" s="30">
        <f t="shared" si="4"/>
        <v>12</v>
      </c>
      <c r="B19" s="28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2.25" customHeight="1" x14ac:dyDescent="0.3">
      <c r="A20" s="30">
        <f t="shared" si="4"/>
        <v>13</v>
      </c>
      <c r="B20" s="28" t="s">
        <v>32</v>
      </c>
      <c r="C20" s="21"/>
      <c r="D20" s="21"/>
      <c r="E20" s="21"/>
      <c r="F20" s="21"/>
      <c r="G20" s="24"/>
      <c r="H20" s="24"/>
      <c r="I20" s="64">
        <v>0.9</v>
      </c>
      <c r="J20" s="65">
        <f>I20</f>
        <v>0.9</v>
      </c>
      <c r="K20" s="64">
        <v>0.9</v>
      </c>
      <c r="L20" s="65">
        <f t="shared" si="8"/>
        <v>0.9</v>
      </c>
      <c r="M20" s="64">
        <v>0.9</v>
      </c>
      <c r="N20" s="65">
        <f t="shared" si="9"/>
        <v>0.9</v>
      </c>
      <c r="O20" s="64">
        <v>0.9</v>
      </c>
      <c r="P20" s="65">
        <f t="shared" si="10"/>
        <v>0.9</v>
      </c>
      <c r="Q20" s="64">
        <v>0.9</v>
      </c>
      <c r="R20" s="65">
        <f t="shared" si="11"/>
        <v>0.9</v>
      </c>
      <c r="S20" s="64">
        <v>0.9</v>
      </c>
      <c r="T20" s="65">
        <f t="shared" si="12"/>
        <v>0.9</v>
      </c>
      <c r="U20" s="64">
        <v>0.9</v>
      </c>
      <c r="V20" s="65">
        <f t="shared" si="13"/>
        <v>0.9</v>
      </c>
      <c r="W20" s="64">
        <v>0.9</v>
      </c>
      <c r="X20" s="65">
        <f t="shared" si="14"/>
        <v>0.9</v>
      </c>
      <c r="Y20" s="64">
        <v>0.9</v>
      </c>
      <c r="Z20" s="65">
        <f t="shared" si="15"/>
        <v>0.9</v>
      </c>
      <c r="AA20" s="64">
        <v>0.9</v>
      </c>
      <c r="AB20" s="65">
        <f t="shared" si="16"/>
        <v>0.9</v>
      </c>
      <c r="AC20" s="64">
        <v>0.9</v>
      </c>
      <c r="AD20" s="65">
        <f t="shared" si="17"/>
        <v>0.9</v>
      </c>
      <c r="AE20" s="64">
        <v>0.9</v>
      </c>
      <c r="AF20" s="65">
        <f t="shared" si="18"/>
        <v>0.9</v>
      </c>
      <c r="AG20" s="7"/>
      <c r="AH20" s="8"/>
    </row>
    <row r="21" spans="1:34" ht="32.25" customHeight="1" x14ac:dyDescent="0.3">
      <c r="A21" s="30">
        <f t="shared" si="4"/>
        <v>14</v>
      </c>
      <c r="B21" s="28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2.25" customHeight="1" x14ac:dyDescent="0.3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2.25" customHeight="1" x14ac:dyDescent="0.3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2.25" customHeight="1" x14ac:dyDescent="0.3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292014.59432501247</v>
      </c>
      <c r="P24" s="6">
        <f t="shared" si="20"/>
        <v>0</v>
      </c>
      <c r="Q24" s="5">
        <f t="shared" si="20"/>
        <v>292014.59432501247</v>
      </c>
      <c r="R24" s="6">
        <f t="shared" si="20"/>
        <v>863301.61896678968</v>
      </c>
      <c r="S24" s="5">
        <f t="shared" si="20"/>
        <v>395308.64197530871</v>
      </c>
      <c r="T24" s="6">
        <f t="shared" si="20"/>
        <v>1174783.8529134698</v>
      </c>
      <c r="U24" s="5">
        <f t="shared" si="20"/>
        <v>528219.3698541444</v>
      </c>
      <c r="V24" s="6">
        <f t="shared" si="20"/>
        <v>1174520.478427873</v>
      </c>
      <c r="W24" s="5">
        <f t="shared" si="20"/>
        <v>395308.64197530871</v>
      </c>
      <c r="X24" s="6">
        <f t="shared" si="20"/>
        <v>1316291.9214986309</v>
      </c>
      <c r="Y24" s="5">
        <f t="shared" si="20"/>
        <v>119259.25925925928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6551022.9735208098</v>
      </c>
    </row>
    <row r="25" spans="1:34" ht="32.25" customHeight="1" thickBot="1" x14ac:dyDescent="0.35">
      <c r="A25" s="30">
        <f t="shared" si="4"/>
        <v>18</v>
      </c>
      <c r="B25" s="29" t="s">
        <v>37</v>
      </c>
      <c r="C25" s="23"/>
      <c r="D25" s="23"/>
      <c r="E25" s="23"/>
      <c r="F25" s="23"/>
      <c r="G25" s="23"/>
      <c r="H25" s="23"/>
      <c r="I25" s="66">
        <f>I24/(15*86400)</f>
        <v>0</v>
      </c>
      <c r="J25" s="43">
        <f>J24/(15*86400)</f>
        <v>0</v>
      </c>
      <c r="K25" s="66">
        <f t="shared" ref="K25:AF25" si="21">K24/(15*86400)</f>
        <v>0</v>
      </c>
      <c r="L25" s="43">
        <f t="shared" si="21"/>
        <v>0</v>
      </c>
      <c r="M25" s="66">
        <f t="shared" si="21"/>
        <v>0</v>
      </c>
      <c r="N25" s="43">
        <f t="shared" si="21"/>
        <v>0</v>
      </c>
      <c r="O25" s="66">
        <f t="shared" si="21"/>
        <v>0.225319903028559</v>
      </c>
      <c r="P25" s="43">
        <f t="shared" si="21"/>
        <v>0</v>
      </c>
      <c r="Q25" s="66">
        <f t="shared" si="21"/>
        <v>0.225319903028559</v>
      </c>
      <c r="R25" s="43">
        <f t="shared" si="21"/>
        <v>0.66612779241264641</v>
      </c>
      <c r="S25" s="66">
        <f t="shared" si="21"/>
        <v>0.30502210028959004</v>
      </c>
      <c r="T25" s="43">
        <f t="shared" si="21"/>
        <v>0.90646902230977611</v>
      </c>
      <c r="U25" s="66">
        <f t="shared" si="21"/>
        <v>0.40757667427017313</v>
      </c>
      <c r="V25" s="43">
        <f t="shared" si="21"/>
        <v>0.90626580125607481</v>
      </c>
      <c r="W25" s="66">
        <f t="shared" si="21"/>
        <v>0.30502210028959004</v>
      </c>
      <c r="X25" s="43">
        <f t="shared" si="21"/>
        <v>1.0156573468353634</v>
      </c>
      <c r="Y25" s="66">
        <f t="shared" si="21"/>
        <v>9.2021033379058093E-2</v>
      </c>
      <c r="Z25" s="43">
        <f t="shared" si="21"/>
        <v>0</v>
      </c>
      <c r="AA25" s="66">
        <f t="shared" si="21"/>
        <v>0</v>
      </c>
      <c r="AB25" s="43">
        <f t="shared" si="21"/>
        <v>0</v>
      </c>
      <c r="AC25" s="66">
        <f t="shared" si="21"/>
        <v>0</v>
      </c>
      <c r="AD25" s="43">
        <f t="shared" si="21"/>
        <v>0</v>
      </c>
      <c r="AE25" s="66">
        <f t="shared" si="21"/>
        <v>0</v>
      </c>
      <c r="AF25" s="43">
        <f t="shared" si="21"/>
        <v>0</v>
      </c>
      <c r="AG25" s="66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8303F-8584-49AF-A640-87806A115B25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33203125" style="2" customWidth="1"/>
    <col min="13" max="14" width="7.33203125" style="1" customWidth="1"/>
    <col min="15" max="15" width="14.5546875" style="1" customWidth="1"/>
    <col min="16" max="16" width="7.33203125" style="1" customWidth="1"/>
    <col min="17" max="18" width="12.44140625" style="1" customWidth="1"/>
    <col min="19" max="19" width="11.5546875" style="1" customWidth="1"/>
    <col min="20" max="20" width="12.88671875" style="1" customWidth="1"/>
    <col min="21" max="21" width="11.33203125" style="1" customWidth="1"/>
    <col min="22" max="22" width="12.44140625" style="1" customWidth="1"/>
    <col min="23" max="23" width="11.88671875" style="1" customWidth="1"/>
    <col min="24" max="24" width="12" style="1" customWidth="1"/>
    <col min="25" max="25" width="11.33203125" style="1" customWidth="1"/>
    <col min="26" max="32" width="7.33203125" style="1" customWidth="1"/>
    <col min="33" max="33" width="11.33203125" style="2" customWidth="1"/>
    <col min="34" max="34" width="14" style="2" customWidth="1"/>
    <col min="35" max="16384" width="9.109375" style="1"/>
  </cols>
  <sheetData>
    <row r="1" spans="1:34" ht="48" customHeight="1" thickBot="1" x14ac:dyDescent="0.45">
      <c r="A1" s="90" t="s">
        <v>51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34" ht="27" customHeight="1" x14ac:dyDescent="0.4">
      <c r="A2" s="70" t="s">
        <v>49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34" ht="27" customHeight="1" x14ac:dyDescent="0.3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5"/>
    </row>
    <row r="4" spans="1:34" ht="27" customHeight="1" thickBot="1" x14ac:dyDescent="0.35">
      <c r="A4" s="76" t="s">
        <v>45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8"/>
    </row>
    <row r="5" spans="1:34" ht="60" customHeight="1" thickBot="1" x14ac:dyDescent="0.35">
      <c r="A5" s="79" t="s">
        <v>1</v>
      </c>
      <c r="B5" s="81" t="s">
        <v>2</v>
      </c>
      <c r="C5" s="81" t="s">
        <v>3</v>
      </c>
      <c r="D5" s="83" t="s">
        <v>26</v>
      </c>
      <c r="E5" s="83" t="s">
        <v>27</v>
      </c>
      <c r="F5" s="83" t="s">
        <v>28</v>
      </c>
      <c r="G5" s="83" t="s">
        <v>29</v>
      </c>
      <c r="H5" s="83" t="s">
        <v>38</v>
      </c>
      <c r="I5" s="85" t="s">
        <v>40</v>
      </c>
      <c r="J5" s="86"/>
      <c r="K5" s="85" t="s">
        <v>39</v>
      </c>
      <c r="L5" s="87"/>
      <c r="M5" s="68" t="s">
        <v>4</v>
      </c>
      <c r="N5" s="69"/>
      <c r="O5" s="68" t="s">
        <v>5</v>
      </c>
      <c r="P5" s="69"/>
      <c r="Q5" s="68" t="s">
        <v>6</v>
      </c>
      <c r="R5" s="69"/>
      <c r="S5" s="68" t="s">
        <v>7</v>
      </c>
      <c r="T5" s="69"/>
      <c r="U5" s="68" t="s">
        <v>8</v>
      </c>
      <c r="V5" s="69"/>
      <c r="W5" s="68" t="s">
        <v>9</v>
      </c>
      <c r="X5" s="69"/>
      <c r="Y5" s="68" t="s">
        <v>10</v>
      </c>
      <c r="Z5" s="69"/>
      <c r="AA5" s="68" t="s">
        <v>11</v>
      </c>
      <c r="AB5" s="69"/>
      <c r="AC5" s="68" t="s">
        <v>41</v>
      </c>
      <c r="AD5" s="69"/>
      <c r="AE5" s="68" t="s">
        <v>12</v>
      </c>
      <c r="AF5" s="69"/>
      <c r="AG5" s="88" t="s">
        <v>42</v>
      </c>
      <c r="AH5" s="89"/>
    </row>
    <row r="6" spans="1:34" ht="32.25" customHeight="1" thickBot="1" x14ac:dyDescent="0.35">
      <c r="A6" s="80"/>
      <c r="B6" s="82"/>
      <c r="C6" s="82"/>
      <c r="D6" s="82"/>
      <c r="E6" s="82"/>
      <c r="F6" s="84"/>
      <c r="G6" s="82"/>
      <c r="H6" s="84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6" t="s">
        <v>43</v>
      </c>
      <c r="AH6" s="56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3">
      <c r="A8" s="44">
        <v>1</v>
      </c>
      <c r="B8" s="32" t="s">
        <v>16</v>
      </c>
      <c r="C8" s="33">
        <v>1235</v>
      </c>
      <c r="D8" s="33">
        <f>C8/86.4</f>
        <v>14.293981481481481</v>
      </c>
      <c r="E8" s="33">
        <f>D8/15</f>
        <v>0.95293209876543206</v>
      </c>
      <c r="F8" s="33"/>
      <c r="G8" s="33">
        <f>E8*F8</f>
        <v>0</v>
      </c>
      <c r="H8" s="33">
        <v>2</v>
      </c>
      <c r="I8" s="34"/>
      <c r="J8" s="35"/>
      <c r="K8" s="34"/>
      <c r="L8" s="35"/>
      <c r="M8" s="42"/>
      <c r="N8" s="37"/>
      <c r="O8" s="39"/>
      <c r="P8" s="37"/>
      <c r="Q8" s="39"/>
      <c r="R8" s="37"/>
      <c r="S8" s="39"/>
      <c r="T8" s="37"/>
      <c r="U8" s="38">
        <f>G8*15*86.4</f>
        <v>0</v>
      </c>
      <c r="V8" s="37"/>
      <c r="W8" s="39"/>
      <c r="X8" s="40">
        <f>G8*16*86.4</f>
        <v>0</v>
      </c>
      <c r="Y8" s="39"/>
      <c r="Z8" s="37"/>
      <c r="AA8" s="39"/>
      <c r="AB8" s="37"/>
      <c r="AC8" s="42"/>
      <c r="AD8" s="41"/>
      <c r="AE8" s="42"/>
      <c r="AF8" s="36"/>
      <c r="AG8" s="62">
        <f>F8*H8</f>
        <v>0</v>
      </c>
      <c r="AH8" s="57">
        <f>I8+J8+K8+L8+M8+N8+O8+P8+Q8+R8+S8+T8+U8+V8+W8+X8+Y8+Z8+AA8+AB8+AC8+AD8+AE8+AF8</f>
        <v>0</v>
      </c>
    </row>
    <row r="9" spans="1:34" ht="34.5" customHeight="1" x14ac:dyDescent="0.3">
      <c r="A9" s="30">
        <f>A8+1</f>
        <v>2</v>
      </c>
      <c r="B9" s="28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14.06</v>
      </c>
      <c r="G9" s="20">
        <f t="shared" ref="G9:G17" si="3">E9*F9</f>
        <v>13.398225308641976</v>
      </c>
      <c r="H9" s="20">
        <v>4</v>
      </c>
      <c r="I9" s="3"/>
      <c r="J9" s="4"/>
      <c r="K9" s="3"/>
      <c r="L9" s="4"/>
      <c r="M9" s="12"/>
      <c r="N9" s="17"/>
      <c r="O9" s="16"/>
      <c r="P9" s="17"/>
      <c r="Q9" s="16"/>
      <c r="R9" s="14">
        <f>G9*16*86.4</f>
        <v>18521.706666666669</v>
      </c>
      <c r="S9" s="16"/>
      <c r="T9" s="14">
        <f>G9*16*86.4</f>
        <v>18521.706666666669</v>
      </c>
      <c r="U9" s="16"/>
      <c r="V9" s="14">
        <f>G9*16*86.4</f>
        <v>18521.706666666669</v>
      </c>
      <c r="W9" s="16"/>
      <c r="X9" s="14">
        <f>G9*16*86.4</f>
        <v>18521.706666666669</v>
      </c>
      <c r="Y9" s="16"/>
      <c r="Z9" s="17"/>
      <c r="AA9" s="16"/>
      <c r="AB9" s="17"/>
      <c r="AC9" s="12"/>
      <c r="AD9" s="13"/>
      <c r="AE9" s="12"/>
      <c r="AF9" s="18"/>
      <c r="AG9" s="19">
        <f>F9*H9</f>
        <v>56.24</v>
      </c>
      <c r="AH9" s="58">
        <f>I9+J9+K9+L9+M9+N9+O9+P9+Q9+R9+S9+T9+U9+V9+W9+X9+Y9+Z9+AA9+AB9+AC9+AD9+AE9+AF9</f>
        <v>74086.826666666675</v>
      </c>
    </row>
    <row r="10" spans="1:34" ht="34.5" customHeight="1" x14ac:dyDescent="0.3">
      <c r="A10" s="30">
        <f t="shared" ref="A10:A25" si="4">A9+1</f>
        <v>3</v>
      </c>
      <c r="B10" s="28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3"/>
      <c r="J10" s="4"/>
      <c r="K10" s="3"/>
      <c r="L10" s="4"/>
      <c r="M10" s="12"/>
      <c r="N10" s="17"/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4">
        <f>G10*16*86.4</f>
        <v>0</v>
      </c>
      <c r="AC10" s="12"/>
      <c r="AD10" s="13"/>
      <c r="AE10" s="12"/>
      <c r="AF10" s="18"/>
      <c r="AG10" s="19">
        <f t="shared" ref="AG10:AG16" si="5">F10*H10</f>
        <v>0</v>
      </c>
      <c r="AH10" s="58">
        <f t="shared" ref="AH10:AH17" si="6">I10+J10+K10+L10+M10+N10+O10+P10+Q10+R10+S10+T10+U10+V10+W10+X10+Y10+Z10+AA10+AB10+AC10+AD10+AE10+AF10</f>
        <v>0</v>
      </c>
    </row>
    <row r="11" spans="1:34" ht="34.5" customHeight="1" x14ac:dyDescent="0.3">
      <c r="A11" s="30">
        <f t="shared" si="4"/>
        <v>4</v>
      </c>
      <c r="B11" s="28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/>
      <c r="G11" s="20">
        <f t="shared" si="3"/>
        <v>0</v>
      </c>
      <c r="H11" s="20">
        <v>2</v>
      </c>
      <c r="I11" s="3"/>
      <c r="J11" s="4"/>
      <c r="K11" s="3"/>
      <c r="L11" s="4"/>
      <c r="M11" s="12"/>
      <c r="N11" s="17"/>
      <c r="O11" s="16"/>
      <c r="P11" s="14">
        <f>G11*16*86.4</f>
        <v>0</v>
      </c>
      <c r="Q11" s="16"/>
      <c r="R11" s="14">
        <f>G11*16*86.4</f>
        <v>0</v>
      </c>
      <c r="S11" s="16"/>
      <c r="T11" s="17"/>
      <c r="U11" s="16"/>
      <c r="V11" s="17"/>
      <c r="W11" s="16"/>
      <c r="X11" s="17"/>
      <c r="Y11" s="16"/>
      <c r="Z11" s="17"/>
      <c r="AA11" s="16"/>
      <c r="AB11" s="17"/>
      <c r="AC11" s="12"/>
      <c r="AD11" s="13"/>
      <c r="AE11" s="12"/>
      <c r="AF11" s="18"/>
      <c r="AG11" s="19">
        <f t="shared" si="5"/>
        <v>0</v>
      </c>
      <c r="AH11" s="58">
        <f t="shared" si="6"/>
        <v>0</v>
      </c>
    </row>
    <row r="12" spans="1:34" ht="34.5" customHeight="1" x14ac:dyDescent="0.3">
      <c r="A12" s="30">
        <f t="shared" si="4"/>
        <v>5</v>
      </c>
      <c r="B12" s="28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0.65</v>
      </c>
      <c r="G12" s="20">
        <f t="shared" si="3"/>
        <v>0.70767746913580254</v>
      </c>
      <c r="H12" s="20">
        <v>3</v>
      </c>
      <c r="I12" s="3"/>
      <c r="J12" s="4"/>
      <c r="K12" s="3"/>
      <c r="L12" s="4"/>
      <c r="M12" s="12"/>
      <c r="N12" s="17"/>
      <c r="O12" s="16"/>
      <c r="P12" s="17"/>
      <c r="Q12" s="16"/>
      <c r="R12" s="17"/>
      <c r="S12" s="15">
        <f>G12*15*86.4</f>
        <v>917.1500000000002</v>
      </c>
      <c r="T12" s="17"/>
      <c r="U12" s="15">
        <f>G12*15*86.4</f>
        <v>917.1500000000002</v>
      </c>
      <c r="V12" s="17"/>
      <c r="W12" s="15">
        <f>G12*15*86.4</f>
        <v>917.1500000000002</v>
      </c>
      <c r="X12" s="17"/>
      <c r="Y12" s="16"/>
      <c r="Z12" s="17"/>
      <c r="AA12" s="16"/>
      <c r="AB12" s="17"/>
      <c r="AC12" s="12"/>
      <c r="AD12" s="13"/>
      <c r="AE12" s="12"/>
      <c r="AF12" s="18"/>
      <c r="AG12" s="19">
        <f t="shared" si="5"/>
        <v>1.9500000000000002</v>
      </c>
      <c r="AH12" s="58">
        <f t="shared" si="6"/>
        <v>2751.4500000000007</v>
      </c>
    </row>
    <row r="13" spans="1:34" ht="34.5" customHeight="1" x14ac:dyDescent="0.3">
      <c r="A13" s="30">
        <f t="shared" si="4"/>
        <v>6</v>
      </c>
      <c r="B13" s="28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13.66</v>
      </c>
      <c r="G13" s="20">
        <f t="shared" si="3"/>
        <v>13.017052469135802</v>
      </c>
      <c r="H13" s="20">
        <v>5</v>
      </c>
      <c r="I13" s="3"/>
      <c r="J13" s="4"/>
      <c r="K13" s="3"/>
      <c r="L13" s="4"/>
      <c r="M13" s="12"/>
      <c r="N13" s="17"/>
      <c r="O13" s="15">
        <f>G13*15*86.4</f>
        <v>16870.100000000002</v>
      </c>
      <c r="P13" s="17"/>
      <c r="Q13" s="15">
        <f>G13*15*86.4</f>
        <v>16870.100000000002</v>
      </c>
      <c r="R13" s="17"/>
      <c r="S13" s="16"/>
      <c r="T13" s="14">
        <f>G13*16*86.4</f>
        <v>17994.773333333334</v>
      </c>
      <c r="U13" s="16"/>
      <c r="V13" s="14">
        <f>G13*16*86.4</f>
        <v>17994.773333333334</v>
      </c>
      <c r="W13" s="16"/>
      <c r="X13" s="14">
        <f>G13*16*86.4</f>
        <v>17994.773333333334</v>
      </c>
      <c r="Y13" s="16"/>
      <c r="Z13" s="17"/>
      <c r="AA13" s="16"/>
      <c r="AB13" s="17"/>
      <c r="AC13" s="12"/>
      <c r="AD13" s="13"/>
      <c r="AE13" s="12"/>
      <c r="AF13" s="18"/>
      <c r="AG13" s="19">
        <f t="shared" si="5"/>
        <v>68.3</v>
      </c>
      <c r="AH13" s="58">
        <f t="shared" si="6"/>
        <v>87724.52</v>
      </c>
    </row>
    <row r="14" spans="1:34" ht="34.5" customHeight="1" x14ac:dyDescent="0.3">
      <c r="A14" s="30">
        <f t="shared" si="4"/>
        <v>7</v>
      </c>
      <c r="B14" s="28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2</v>
      </c>
      <c r="I14" s="3"/>
      <c r="J14" s="4"/>
      <c r="K14" s="3"/>
      <c r="L14" s="4"/>
      <c r="M14" s="12"/>
      <c r="N14" s="17"/>
      <c r="O14" s="16"/>
      <c r="P14" s="17"/>
      <c r="Q14" s="16"/>
      <c r="R14" s="14">
        <f>G14*16*86.4</f>
        <v>0</v>
      </c>
      <c r="S14" s="16"/>
      <c r="T14" s="14">
        <f>G14*16*86.4</f>
        <v>0</v>
      </c>
      <c r="U14" s="16"/>
      <c r="V14" s="17"/>
      <c r="W14" s="16"/>
      <c r="X14" s="17"/>
      <c r="Y14" s="16"/>
      <c r="Z14" s="17"/>
      <c r="AA14" s="16"/>
      <c r="AB14" s="17"/>
      <c r="AC14" s="12"/>
      <c r="AD14" s="13"/>
      <c r="AE14" s="12"/>
      <c r="AF14" s="18"/>
      <c r="AG14" s="19">
        <f t="shared" si="5"/>
        <v>0</v>
      </c>
      <c r="AH14" s="58">
        <f t="shared" si="6"/>
        <v>0</v>
      </c>
    </row>
    <row r="15" spans="1:34" ht="34.5" customHeight="1" x14ac:dyDescent="0.3">
      <c r="A15" s="30">
        <f t="shared" si="4"/>
        <v>8</v>
      </c>
      <c r="B15" s="28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20">
        <v>3</v>
      </c>
      <c r="I15" s="3"/>
      <c r="J15" s="4"/>
      <c r="K15" s="3"/>
      <c r="L15" s="4"/>
      <c r="M15" s="12"/>
      <c r="N15" s="17"/>
      <c r="O15" s="15">
        <f>G15*15*86.4</f>
        <v>0</v>
      </c>
      <c r="P15" s="17"/>
      <c r="Q15" s="16"/>
      <c r="R15" s="17"/>
      <c r="S15" s="16"/>
      <c r="T15" s="17"/>
      <c r="U15" s="15">
        <f>G15*15*86.4</f>
        <v>0</v>
      </c>
      <c r="V15" s="17"/>
      <c r="W15" s="16"/>
      <c r="X15" s="14">
        <f>G15*16*86.4</f>
        <v>0</v>
      </c>
      <c r="Y15" s="16"/>
      <c r="Z15" s="17"/>
      <c r="AA15" s="16"/>
      <c r="AB15" s="17"/>
      <c r="AC15" s="12"/>
      <c r="AD15" s="13"/>
      <c r="AE15" s="12"/>
      <c r="AF15" s="18"/>
      <c r="AG15" s="19">
        <f t="shared" si="5"/>
        <v>0</v>
      </c>
      <c r="AH15" s="58">
        <f t="shared" si="6"/>
        <v>0</v>
      </c>
    </row>
    <row r="16" spans="1:34" ht="34.5" customHeight="1" x14ac:dyDescent="0.3">
      <c r="A16" s="30">
        <f t="shared" si="4"/>
        <v>9</v>
      </c>
      <c r="B16" s="28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8.9</v>
      </c>
      <c r="G16" s="20">
        <f t="shared" si="3"/>
        <v>9.6897376543209877</v>
      </c>
      <c r="H16" s="20">
        <v>5</v>
      </c>
      <c r="I16" s="3"/>
      <c r="J16" s="4"/>
      <c r="K16" s="3"/>
      <c r="L16" s="4"/>
      <c r="M16" s="12"/>
      <c r="N16" s="17"/>
      <c r="O16" s="16"/>
      <c r="P16" s="17"/>
      <c r="Q16" s="16"/>
      <c r="R16" s="14">
        <f>G16*16*86.4</f>
        <v>13395.093333333334</v>
      </c>
      <c r="S16" s="16"/>
      <c r="T16" s="14">
        <f>G16*16*86.4</f>
        <v>13395.093333333334</v>
      </c>
      <c r="U16" s="16"/>
      <c r="V16" s="14">
        <f>G16*16*86.4</f>
        <v>13395.093333333334</v>
      </c>
      <c r="W16" s="16"/>
      <c r="X16" s="14">
        <f>G16*16*86.4</f>
        <v>13395.093333333334</v>
      </c>
      <c r="Y16" s="15">
        <f>G16*15*86.4</f>
        <v>12557.9</v>
      </c>
      <c r="Z16" s="17"/>
      <c r="AA16" s="16"/>
      <c r="AB16" s="17"/>
      <c r="AC16" s="12"/>
      <c r="AD16" s="13"/>
      <c r="AE16" s="12"/>
      <c r="AF16" s="18"/>
      <c r="AG16" s="19">
        <f t="shared" si="5"/>
        <v>44.5</v>
      </c>
      <c r="AH16" s="58">
        <f t="shared" si="6"/>
        <v>66138.273333333331</v>
      </c>
    </row>
    <row r="17" spans="1:34" ht="34.5" customHeight="1" thickBot="1" x14ac:dyDescent="0.35">
      <c r="A17" s="30">
        <f t="shared" si="4"/>
        <v>10</v>
      </c>
      <c r="B17" s="29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/>
      <c r="G17" s="47">
        <f t="shared" si="3"/>
        <v>0</v>
      </c>
      <c r="H17" s="47">
        <v>3</v>
      </c>
      <c r="I17" s="48"/>
      <c r="J17" s="49"/>
      <c r="K17" s="48"/>
      <c r="L17" s="49"/>
      <c r="M17" s="53"/>
      <c r="N17" s="51"/>
      <c r="O17" s="50"/>
      <c r="P17" s="51"/>
      <c r="Q17" s="50"/>
      <c r="R17" s="51"/>
      <c r="S17" s="52">
        <f>G17*15*86.4</f>
        <v>0</v>
      </c>
      <c r="T17" s="51"/>
      <c r="U17" s="15">
        <f>G17*15*86.4</f>
        <v>0</v>
      </c>
      <c r="V17" s="51"/>
      <c r="W17" s="52">
        <f>G17*15*86.4</f>
        <v>0</v>
      </c>
      <c r="X17" s="51"/>
      <c r="Y17" s="50"/>
      <c r="Z17" s="51"/>
      <c r="AA17" s="50"/>
      <c r="AB17" s="51"/>
      <c r="AC17" s="53"/>
      <c r="AD17" s="54"/>
      <c r="AE17" s="53"/>
      <c r="AF17" s="55"/>
      <c r="AG17" s="63">
        <f>F17*H17</f>
        <v>0</v>
      </c>
      <c r="AH17" s="59">
        <f t="shared" si="6"/>
        <v>0</v>
      </c>
    </row>
    <row r="18" spans="1:34" ht="34.5" customHeight="1" x14ac:dyDescent="0.3">
      <c r="A18" s="30">
        <f t="shared" si="4"/>
        <v>11</v>
      </c>
      <c r="B18" s="67" t="s">
        <v>30</v>
      </c>
      <c r="C18" s="45"/>
      <c r="D18" s="45"/>
      <c r="E18" s="45"/>
      <c r="F18" s="45"/>
      <c r="G18" s="46"/>
      <c r="H18" s="46"/>
      <c r="I18" s="61">
        <f>I8+I9+I10+I11+I12+I13+I14+I15+I16+I17</f>
        <v>0</v>
      </c>
      <c r="J18" s="60">
        <f>J8+J9+J10+J11+J12+J13+J14+J15+J16+J17</f>
        <v>0</v>
      </c>
      <c r="K18" s="61">
        <f>K8+K9+K10+K11+K12+K13+K14+K15+K16+K17</f>
        <v>0</v>
      </c>
      <c r="L18" s="60">
        <f>L8+L9+L10+L11+L12+L13+L14+L15+L16+L17</f>
        <v>0</v>
      </c>
      <c r="M18" s="61">
        <f t="shared" ref="M18:AF18" si="7">M8+M9+M10+M11+M12+M13+M14+M15+M16+M17</f>
        <v>0</v>
      </c>
      <c r="N18" s="60">
        <f t="shared" si="7"/>
        <v>0</v>
      </c>
      <c r="O18" s="61">
        <f t="shared" si="7"/>
        <v>16870.100000000002</v>
      </c>
      <c r="P18" s="60">
        <f t="shared" si="7"/>
        <v>0</v>
      </c>
      <c r="Q18" s="61">
        <f t="shared" si="7"/>
        <v>16870.100000000002</v>
      </c>
      <c r="R18" s="60">
        <f t="shared" si="7"/>
        <v>31916.800000000003</v>
      </c>
      <c r="S18" s="61">
        <f t="shared" si="7"/>
        <v>917.1500000000002</v>
      </c>
      <c r="T18" s="60">
        <f t="shared" si="7"/>
        <v>49911.573333333334</v>
      </c>
      <c r="U18" s="61">
        <f t="shared" si="7"/>
        <v>917.1500000000002</v>
      </c>
      <c r="V18" s="60">
        <f t="shared" si="7"/>
        <v>49911.573333333334</v>
      </c>
      <c r="W18" s="61">
        <f t="shared" si="7"/>
        <v>917.1500000000002</v>
      </c>
      <c r="X18" s="60">
        <f t="shared" si="7"/>
        <v>49911.573333333334</v>
      </c>
      <c r="Y18" s="61">
        <f t="shared" si="7"/>
        <v>12557.9</v>
      </c>
      <c r="Z18" s="60">
        <f t="shared" si="7"/>
        <v>0</v>
      </c>
      <c r="AA18" s="61">
        <f t="shared" si="7"/>
        <v>0</v>
      </c>
      <c r="AB18" s="60">
        <f t="shared" si="7"/>
        <v>0</v>
      </c>
      <c r="AC18" s="61">
        <f t="shared" si="7"/>
        <v>0</v>
      </c>
      <c r="AD18" s="60">
        <f t="shared" si="7"/>
        <v>0</v>
      </c>
      <c r="AE18" s="61">
        <f t="shared" si="7"/>
        <v>0</v>
      </c>
      <c r="AF18" s="60">
        <f t="shared" si="7"/>
        <v>0</v>
      </c>
      <c r="AG18" s="61">
        <f>AG8+AG9+AG10+AG11+AG12+AG13+AG14+AG15+AG16+AG17</f>
        <v>170.99</v>
      </c>
      <c r="AH18" s="60">
        <f>I18+J18+K18+L18+M18+N18+O18+P18+Q18+R18+S18+T18+U18+V18+W18+X18+Y18+Z18+AA18+AB18+AC18+AD18+AE18+AF18</f>
        <v>230701.06999999998</v>
      </c>
    </row>
    <row r="19" spans="1:34" ht="34.5" customHeight="1" x14ac:dyDescent="0.3">
      <c r="A19" s="30">
        <f t="shared" si="4"/>
        <v>12</v>
      </c>
      <c r="B19" s="28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3">
      <c r="A20" s="30">
        <f t="shared" si="4"/>
        <v>13</v>
      </c>
      <c r="B20" s="28" t="s">
        <v>32</v>
      </c>
      <c r="C20" s="21"/>
      <c r="D20" s="21"/>
      <c r="E20" s="21"/>
      <c r="F20" s="21"/>
      <c r="G20" s="24"/>
      <c r="H20" s="24"/>
      <c r="I20" s="64">
        <v>0.9</v>
      </c>
      <c r="J20" s="65">
        <f>I20</f>
        <v>0.9</v>
      </c>
      <c r="K20" s="64">
        <v>0.9</v>
      </c>
      <c r="L20" s="65">
        <f t="shared" si="8"/>
        <v>0.9</v>
      </c>
      <c r="M20" s="64">
        <v>0.9</v>
      </c>
      <c r="N20" s="65">
        <f t="shared" si="9"/>
        <v>0.9</v>
      </c>
      <c r="O20" s="64">
        <v>0.9</v>
      </c>
      <c r="P20" s="65">
        <f t="shared" si="10"/>
        <v>0.9</v>
      </c>
      <c r="Q20" s="64">
        <v>0.9</v>
      </c>
      <c r="R20" s="65">
        <f t="shared" si="11"/>
        <v>0.9</v>
      </c>
      <c r="S20" s="64">
        <v>0.9</v>
      </c>
      <c r="T20" s="65">
        <f t="shared" si="12"/>
        <v>0.9</v>
      </c>
      <c r="U20" s="64">
        <v>0.9</v>
      </c>
      <c r="V20" s="65">
        <f t="shared" si="13"/>
        <v>0.9</v>
      </c>
      <c r="W20" s="64">
        <v>0.9</v>
      </c>
      <c r="X20" s="65">
        <f t="shared" si="14"/>
        <v>0.9</v>
      </c>
      <c r="Y20" s="64">
        <v>0.9</v>
      </c>
      <c r="Z20" s="65">
        <f t="shared" si="15"/>
        <v>0.9</v>
      </c>
      <c r="AA20" s="64">
        <v>0.9</v>
      </c>
      <c r="AB20" s="65">
        <f t="shared" si="16"/>
        <v>0.9</v>
      </c>
      <c r="AC20" s="64">
        <v>0.9</v>
      </c>
      <c r="AD20" s="65">
        <f t="shared" si="17"/>
        <v>0.9</v>
      </c>
      <c r="AE20" s="64">
        <v>0.9</v>
      </c>
      <c r="AF20" s="65">
        <f t="shared" si="18"/>
        <v>0.9</v>
      </c>
      <c r="AG20" s="7"/>
      <c r="AH20" s="8"/>
    </row>
    <row r="21" spans="1:34" ht="34.5" customHeight="1" x14ac:dyDescent="0.3">
      <c r="A21" s="30">
        <f t="shared" si="4"/>
        <v>14</v>
      </c>
      <c r="B21" s="28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3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3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3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29521.309639429182</v>
      </c>
      <c r="P24" s="6">
        <f t="shared" si="20"/>
        <v>0</v>
      </c>
      <c r="Q24" s="5">
        <f t="shared" si="20"/>
        <v>29521.309639429182</v>
      </c>
      <c r="R24" s="6">
        <f t="shared" si="20"/>
        <v>55851.81685347054</v>
      </c>
      <c r="S24" s="5">
        <f t="shared" si="20"/>
        <v>1604.9382716049388</v>
      </c>
      <c r="T24" s="6">
        <f t="shared" si="20"/>
        <v>87341.213802194994</v>
      </c>
      <c r="U24" s="5">
        <f t="shared" si="20"/>
        <v>1604.9382716049388</v>
      </c>
      <c r="V24" s="6">
        <f t="shared" si="20"/>
        <v>87341.213802194994</v>
      </c>
      <c r="W24" s="5">
        <f t="shared" si="20"/>
        <v>1604.9382716049388</v>
      </c>
      <c r="X24" s="6">
        <f t="shared" si="20"/>
        <v>87341.213802194994</v>
      </c>
      <c r="Y24" s="5">
        <f t="shared" si="20"/>
        <v>21975.308641975309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403708.20099570404</v>
      </c>
    </row>
    <row r="25" spans="1:34" ht="34.5" customHeight="1" thickBot="1" x14ac:dyDescent="0.35">
      <c r="A25" s="30">
        <f t="shared" si="4"/>
        <v>18</v>
      </c>
      <c r="B25" s="29" t="s">
        <v>37</v>
      </c>
      <c r="C25" s="23"/>
      <c r="D25" s="23"/>
      <c r="E25" s="23"/>
      <c r="F25" s="23"/>
      <c r="G25" s="23"/>
      <c r="H25" s="23"/>
      <c r="I25" s="66">
        <f>I24/(15*86400)</f>
        <v>0</v>
      </c>
      <c r="J25" s="43">
        <f>J24/(15*86400)</f>
        <v>0</v>
      </c>
      <c r="K25" s="66">
        <f t="shared" ref="K25:AF25" si="21">K24/(15*86400)</f>
        <v>0</v>
      </c>
      <c r="L25" s="43">
        <f t="shared" si="21"/>
        <v>0</v>
      </c>
      <c r="M25" s="66">
        <f t="shared" si="21"/>
        <v>0</v>
      </c>
      <c r="N25" s="43">
        <f t="shared" si="21"/>
        <v>0</v>
      </c>
      <c r="O25" s="66">
        <f t="shared" si="21"/>
        <v>2.2778788302028691E-2</v>
      </c>
      <c r="P25" s="43">
        <f t="shared" si="21"/>
        <v>0</v>
      </c>
      <c r="Q25" s="66">
        <f t="shared" si="21"/>
        <v>2.2778788302028691E-2</v>
      </c>
      <c r="R25" s="43">
        <f t="shared" si="21"/>
        <v>4.3095537695579118E-2</v>
      </c>
      <c r="S25" s="66">
        <f t="shared" si="21"/>
        <v>1.2383782959914651E-3</v>
      </c>
      <c r="T25" s="43">
        <f t="shared" si="21"/>
        <v>6.7392911884409712E-2</v>
      </c>
      <c r="U25" s="66">
        <f t="shared" si="21"/>
        <v>1.2383782959914651E-3</v>
      </c>
      <c r="V25" s="43">
        <f t="shared" si="21"/>
        <v>6.7392911884409712E-2</v>
      </c>
      <c r="W25" s="66">
        <f t="shared" si="21"/>
        <v>1.2383782959914651E-3</v>
      </c>
      <c r="X25" s="43">
        <f t="shared" si="21"/>
        <v>6.7392911884409712E-2</v>
      </c>
      <c r="Y25" s="66">
        <f t="shared" si="21"/>
        <v>1.6956256668190825E-2</v>
      </c>
      <c r="Z25" s="43">
        <f t="shared" si="21"/>
        <v>0</v>
      </c>
      <c r="AA25" s="66">
        <f t="shared" si="21"/>
        <v>0</v>
      </c>
      <c r="AB25" s="43">
        <f t="shared" si="21"/>
        <v>0</v>
      </c>
      <c r="AC25" s="66">
        <f t="shared" si="21"/>
        <v>0</v>
      </c>
      <c r="AD25" s="43">
        <f t="shared" si="21"/>
        <v>0</v>
      </c>
      <c r="AE25" s="66">
        <f t="shared" si="21"/>
        <v>0</v>
      </c>
      <c r="AF25" s="43">
        <f t="shared" si="21"/>
        <v>0</v>
      </c>
      <c r="AG25" s="66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BF43-3365-45CE-831D-810DA20149D8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33203125" style="2" customWidth="1"/>
    <col min="13" max="14" width="7.33203125" style="1" customWidth="1"/>
    <col min="15" max="15" width="14.5546875" style="1" customWidth="1"/>
    <col min="16" max="16" width="7.33203125" style="1" customWidth="1"/>
    <col min="17" max="18" width="12.44140625" style="1" customWidth="1"/>
    <col min="19" max="19" width="11.5546875" style="1" customWidth="1"/>
    <col min="20" max="20" width="12.88671875" style="1" customWidth="1"/>
    <col min="21" max="21" width="11.33203125" style="1" customWidth="1"/>
    <col min="22" max="22" width="12.44140625" style="1" customWidth="1"/>
    <col min="23" max="23" width="11.88671875" style="1" customWidth="1"/>
    <col min="24" max="24" width="12" style="1" customWidth="1"/>
    <col min="25" max="25" width="11.33203125" style="1" customWidth="1"/>
    <col min="26" max="32" width="7.33203125" style="1" customWidth="1"/>
    <col min="33" max="33" width="11.33203125" style="2" customWidth="1"/>
    <col min="34" max="34" width="14" style="2" customWidth="1"/>
    <col min="35" max="16384" width="9.109375" style="1"/>
  </cols>
  <sheetData>
    <row r="1" spans="1:34" ht="48" customHeight="1" thickBot="1" x14ac:dyDescent="0.45">
      <c r="A1" s="90" t="s">
        <v>51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34" ht="27" customHeight="1" x14ac:dyDescent="0.4">
      <c r="A2" s="70" t="s">
        <v>50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34" ht="27" customHeight="1" x14ac:dyDescent="0.3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5"/>
    </row>
    <row r="4" spans="1:34" ht="27" customHeight="1" thickBot="1" x14ac:dyDescent="0.35">
      <c r="A4" s="76" t="s">
        <v>46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8"/>
    </row>
    <row r="5" spans="1:34" ht="60" customHeight="1" thickBot="1" x14ac:dyDescent="0.35">
      <c r="A5" s="79" t="s">
        <v>1</v>
      </c>
      <c r="B5" s="81" t="s">
        <v>2</v>
      </c>
      <c r="C5" s="81" t="s">
        <v>3</v>
      </c>
      <c r="D5" s="83" t="s">
        <v>26</v>
      </c>
      <c r="E5" s="83" t="s">
        <v>27</v>
      </c>
      <c r="F5" s="83" t="s">
        <v>28</v>
      </c>
      <c r="G5" s="83" t="s">
        <v>29</v>
      </c>
      <c r="H5" s="83" t="s">
        <v>38</v>
      </c>
      <c r="I5" s="85" t="s">
        <v>40</v>
      </c>
      <c r="J5" s="86"/>
      <c r="K5" s="85" t="s">
        <v>39</v>
      </c>
      <c r="L5" s="87"/>
      <c r="M5" s="68" t="s">
        <v>4</v>
      </c>
      <c r="N5" s="69"/>
      <c r="O5" s="68" t="s">
        <v>5</v>
      </c>
      <c r="P5" s="69"/>
      <c r="Q5" s="68" t="s">
        <v>6</v>
      </c>
      <c r="R5" s="69"/>
      <c r="S5" s="68" t="s">
        <v>7</v>
      </c>
      <c r="T5" s="69"/>
      <c r="U5" s="68" t="s">
        <v>8</v>
      </c>
      <c r="V5" s="69"/>
      <c r="W5" s="68" t="s">
        <v>9</v>
      </c>
      <c r="X5" s="69"/>
      <c r="Y5" s="68" t="s">
        <v>10</v>
      </c>
      <c r="Z5" s="69"/>
      <c r="AA5" s="68" t="s">
        <v>11</v>
      </c>
      <c r="AB5" s="69"/>
      <c r="AC5" s="68" t="s">
        <v>41</v>
      </c>
      <c r="AD5" s="69"/>
      <c r="AE5" s="68" t="s">
        <v>12</v>
      </c>
      <c r="AF5" s="69"/>
      <c r="AG5" s="88" t="s">
        <v>42</v>
      </c>
      <c r="AH5" s="89"/>
    </row>
    <row r="6" spans="1:34" ht="32.25" customHeight="1" thickBot="1" x14ac:dyDescent="0.35">
      <c r="A6" s="80"/>
      <c r="B6" s="82"/>
      <c r="C6" s="82"/>
      <c r="D6" s="82"/>
      <c r="E6" s="82"/>
      <c r="F6" s="84"/>
      <c r="G6" s="82"/>
      <c r="H6" s="84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6" t="s">
        <v>43</v>
      </c>
      <c r="AH6" s="56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3">
      <c r="A8" s="44">
        <v>1</v>
      </c>
      <c r="B8" s="32" t="s">
        <v>16</v>
      </c>
      <c r="C8" s="33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33">
        <v>2</v>
      </c>
      <c r="I8" s="34"/>
      <c r="J8" s="35"/>
      <c r="K8" s="34"/>
      <c r="L8" s="35"/>
      <c r="M8" s="42"/>
      <c r="N8" s="37"/>
      <c r="O8" s="39"/>
      <c r="P8" s="37"/>
      <c r="Q8" s="39"/>
      <c r="R8" s="37"/>
      <c r="S8" s="39"/>
      <c r="T8" s="37"/>
      <c r="U8" s="38">
        <f>G8*15*86.4</f>
        <v>0</v>
      </c>
      <c r="V8" s="37"/>
      <c r="W8" s="39"/>
      <c r="X8" s="40">
        <f>G8*16*86.4</f>
        <v>0</v>
      </c>
      <c r="Y8" s="39"/>
      <c r="Z8" s="37"/>
      <c r="AA8" s="39"/>
      <c r="AB8" s="37"/>
      <c r="AC8" s="42"/>
      <c r="AD8" s="41"/>
      <c r="AE8" s="42"/>
      <c r="AF8" s="36"/>
      <c r="AG8" s="62">
        <f>F8*H8</f>
        <v>0</v>
      </c>
      <c r="AH8" s="57">
        <f>I8+J8+K8+L8+M8+N8+O8+P8+Q8+R8+S8+T8+U8+V8+W8+X8+Y8+Z8+AA8+AB8+AC8+AD8+AE8+AF8</f>
        <v>0</v>
      </c>
    </row>
    <row r="9" spans="1:34" ht="34.5" customHeight="1" x14ac:dyDescent="0.3">
      <c r="A9" s="30">
        <f>A8+1</f>
        <v>2</v>
      </c>
      <c r="B9" s="28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0</v>
      </c>
      <c r="G9" s="20">
        <f t="shared" ref="G9:G17" si="3">E9*F9</f>
        <v>0</v>
      </c>
      <c r="H9" s="20">
        <v>4</v>
      </c>
      <c r="I9" s="3"/>
      <c r="J9" s="4"/>
      <c r="K9" s="3"/>
      <c r="L9" s="4"/>
      <c r="M9" s="12"/>
      <c r="N9" s="17"/>
      <c r="O9" s="16"/>
      <c r="P9" s="17"/>
      <c r="Q9" s="16"/>
      <c r="R9" s="14">
        <f>G9*16*86.4</f>
        <v>0</v>
      </c>
      <c r="S9" s="16"/>
      <c r="T9" s="14">
        <f>G9*16*86.4</f>
        <v>0</v>
      </c>
      <c r="U9" s="16"/>
      <c r="V9" s="14">
        <f>G9*16*86.4</f>
        <v>0</v>
      </c>
      <c r="W9" s="16"/>
      <c r="X9" s="14">
        <f>G9*16*86.4</f>
        <v>0</v>
      </c>
      <c r="Y9" s="16"/>
      <c r="Z9" s="17"/>
      <c r="AA9" s="16"/>
      <c r="AB9" s="17"/>
      <c r="AC9" s="12"/>
      <c r="AD9" s="13"/>
      <c r="AE9" s="12"/>
      <c r="AF9" s="18"/>
      <c r="AG9" s="19">
        <f>F9*H9</f>
        <v>0</v>
      </c>
      <c r="AH9" s="58">
        <f>I9+J9+K9+L9+M9+N9+O9+P9+Q9+R9+S9+T9+U9+V9+W9+X9+Y9+Z9+AA9+AB9+AC9+AD9+AE9+AF9</f>
        <v>0</v>
      </c>
    </row>
    <row r="10" spans="1:34" ht="34.5" customHeight="1" x14ac:dyDescent="0.3">
      <c r="A10" s="30">
        <f t="shared" ref="A10:A25" si="4">A9+1</f>
        <v>3</v>
      </c>
      <c r="B10" s="28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2</v>
      </c>
      <c r="I10" s="3"/>
      <c r="J10" s="4"/>
      <c r="K10" s="3"/>
      <c r="L10" s="4"/>
      <c r="M10" s="12"/>
      <c r="N10" s="17"/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4">
        <f>G10*16*86.4</f>
        <v>0</v>
      </c>
      <c r="AC10" s="12"/>
      <c r="AD10" s="13"/>
      <c r="AE10" s="12"/>
      <c r="AF10" s="18"/>
      <c r="AG10" s="19">
        <f t="shared" ref="AG10:AG16" si="5">F10*H10</f>
        <v>0</v>
      </c>
      <c r="AH10" s="58">
        <f t="shared" ref="AH10:AH17" si="6">I10+J10+K10+L10+M10+N10+O10+P10+Q10+R10+S10+T10+U10+V10+W10+X10+Y10+Z10+AA10+AB10+AC10+AD10+AE10+AF10</f>
        <v>0</v>
      </c>
    </row>
    <row r="11" spans="1:34" ht="34.5" customHeight="1" x14ac:dyDescent="0.3">
      <c r="A11" s="30">
        <f t="shared" si="4"/>
        <v>4</v>
      </c>
      <c r="B11" s="28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0</v>
      </c>
      <c r="G11" s="20">
        <f t="shared" si="3"/>
        <v>0</v>
      </c>
      <c r="H11" s="20">
        <v>2</v>
      </c>
      <c r="I11" s="3"/>
      <c r="J11" s="4"/>
      <c r="K11" s="3"/>
      <c r="L11" s="4"/>
      <c r="M11" s="12"/>
      <c r="N11" s="17"/>
      <c r="O11" s="16"/>
      <c r="P11" s="14">
        <f>G11*16*86.4</f>
        <v>0</v>
      </c>
      <c r="Q11" s="16"/>
      <c r="R11" s="14">
        <f>G11*16*86.4</f>
        <v>0</v>
      </c>
      <c r="S11" s="16"/>
      <c r="T11" s="17"/>
      <c r="U11" s="16"/>
      <c r="V11" s="17"/>
      <c r="W11" s="16"/>
      <c r="X11" s="17"/>
      <c r="Y11" s="16"/>
      <c r="Z11" s="17"/>
      <c r="AA11" s="16"/>
      <c r="AB11" s="17"/>
      <c r="AC11" s="12"/>
      <c r="AD11" s="13"/>
      <c r="AE11" s="12"/>
      <c r="AF11" s="18"/>
      <c r="AG11" s="19">
        <f t="shared" si="5"/>
        <v>0</v>
      </c>
      <c r="AH11" s="58">
        <f t="shared" si="6"/>
        <v>0</v>
      </c>
    </row>
    <row r="12" spans="1:34" ht="34.5" customHeight="1" x14ac:dyDescent="0.3">
      <c r="A12" s="30">
        <f t="shared" si="4"/>
        <v>5</v>
      </c>
      <c r="B12" s="28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0</v>
      </c>
      <c r="G12" s="20">
        <f t="shared" si="3"/>
        <v>0</v>
      </c>
      <c r="H12" s="20">
        <v>3</v>
      </c>
      <c r="I12" s="3"/>
      <c r="J12" s="4"/>
      <c r="K12" s="3"/>
      <c r="L12" s="4"/>
      <c r="M12" s="12"/>
      <c r="N12" s="17"/>
      <c r="O12" s="16"/>
      <c r="P12" s="17"/>
      <c r="Q12" s="16"/>
      <c r="R12" s="17"/>
      <c r="S12" s="15">
        <f>G12*15*86.4</f>
        <v>0</v>
      </c>
      <c r="T12" s="17"/>
      <c r="U12" s="15">
        <f>G12*15*86.4</f>
        <v>0</v>
      </c>
      <c r="V12" s="17"/>
      <c r="W12" s="15">
        <f>G12*15*86.4</f>
        <v>0</v>
      </c>
      <c r="X12" s="17"/>
      <c r="Y12" s="16"/>
      <c r="Z12" s="17"/>
      <c r="AA12" s="16"/>
      <c r="AB12" s="17"/>
      <c r="AC12" s="12"/>
      <c r="AD12" s="13"/>
      <c r="AE12" s="12"/>
      <c r="AF12" s="18"/>
      <c r="AG12" s="19">
        <f t="shared" si="5"/>
        <v>0</v>
      </c>
      <c r="AH12" s="58">
        <f t="shared" si="6"/>
        <v>0</v>
      </c>
    </row>
    <row r="13" spans="1:34" ht="34.5" customHeight="1" x14ac:dyDescent="0.3">
      <c r="A13" s="30">
        <f t="shared" si="4"/>
        <v>6</v>
      </c>
      <c r="B13" s="28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0</v>
      </c>
      <c r="G13" s="20">
        <f t="shared" si="3"/>
        <v>0</v>
      </c>
      <c r="H13" s="20">
        <v>5</v>
      </c>
      <c r="I13" s="3"/>
      <c r="J13" s="4"/>
      <c r="K13" s="3"/>
      <c r="L13" s="4"/>
      <c r="M13" s="12"/>
      <c r="N13" s="17"/>
      <c r="O13" s="15">
        <f>G13*15*86.4</f>
        <v>0</v>
      </c>
      <c r="P13" s="17"/>
      <c r="Q13" s="15">
        <f>G13*15*86.4</f>
        <v>0</v>
      </c>
      <c r="R13" s="17"/>
      <c r="S13" s="16"/>
      <c r="T13" s="14">
        <f>G13*16*86.4</f>
        <v>0</v>
      </c>
      <c r="U13" s="16"/>
      <c r="V13" s="14">
        <f>G13*16*86.4</f>
        <v>0</v>
      </c>
      <c r="W13" s="16"/>
      <c r="X13" s="14">
        <f>G13*16*86.4</f>
        <v>0</v>
      </c>
      <c r="Y13" s="16"/>
      <c r="Z13" s="17"/>
      <c r="AA13" s="16"/>
      <c r="AB13" s="17"/>
      <c r="AC13" s="12"/>
      <c r="AD13" s="13"/>
      <c r="AE13" s="12"/>
      <c r="AF13" s="18"/>
      <c r="AG13" s="19">
        <f t="shared" si="5"/>
        <v>0</v>
      </c>
      <c r="AH13" s="58">
        <f t="shared" si="6"/>
        <v>0</v>
      </c>
    </row>
    <row r="14" spans="1:34" ht="34.5" customHeight="1" x14ac:dyDescent="0.3">
      <c r="A14" s="30">
        <f t="shared" si="4"/>
        <v>7</v>
      </c>
      <c r="B14" s="28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2</v>
      </c>
      <c r="I14" s="3"/>
      <c r="J14" s="4"/>
      <c r="K14" s="3"/>
      <c r="L14" s="4"/>
      <c r="M14" s="12"/>
      <c r="N14" s="17"/>
      <c r="O14" s="16"/>
      <c r="P14" s="17"/>
      <c r="Q14" s="16"/>
      <c r="R14" s="14">
        <f>G14*16*86.4</f>
        <v>0</v>
      </c>
      <c r="S14" s="16"/>
      <c r="T14" s="14">
        <f>G14*16*86.4</f>
        <v>0</v>
      </c>
      <c r="U14" s="16"/>
      <c r="V14" s="17"/>
      <c r="W14" s="16"/>
      <c r="X14" s="17"/>
      <c r="Y14" s="16"/>
      <c r="Z14" s="17"/>
      <c r="AA14" s="16"/>
      <c r="AB14" s="17"/>
      <c r="AC14" s="12"/>
      <c r="AD14" s="13"/>
      <c r="AE14" s="12"/>
      <c r="AF14" s="18"/>
      <c r="AG14" s="19">
        <f t="shared" si="5"/>
        <v>0</v>
      </c>
      <c r="AH14" s="58">
        <f t="shared" si="6"/>
        <v>0</v>
      </c>
    </row>
    <row r="15" spans="1:34" ht="34.5" customHeight="1" x14ac:dyDescent="0.3">
      <c r="A15" s="30">
        <f t="shared" si="4"/>
        <v>8</v>
      </c>
      <c r="B15" s="28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</v>
      </c>
      <c r="G15" s="20">
        <f t="shared" si="3"/>
        <v>0</v>
      </c>
      <c r="H15" s="20">
        <v>3</v>
      </c>
      <c r="I15" s="3"/>
      <c r="J15" s="4"/>
      <c r="K15" s="3"/>
      <c r="L15" s="4"/>
      <c r="M15" s="12"/>
      <c r="N15" s="17"/>
      <c r="O15" s="15">
        <f>G15*15*86.4</f>
        <v>0</v>
      </c>
      <c r="P15" s="17"/>
      <c r="Q15" s="16"/>
      <c r="R15" s="17"/>
      <c r="S15" s="16"/>
      <c r="T15" s="17"/>
      <c r="U15" s="15">
        <f>G15*15*86.4</f>
        <v>0</v>
      </c>
      <c r="V15" s="17"/>
      <c r="W15" s="16"/>
      <c r="X15" s="14">
        <f>G15*16*86.4</f>
        <v>0</v>
      </c>
      <c r="Y15" s="16"/>
      <c r="Z15" s="17"/>
      <c r="AA15" s="16"/>
      <c r="AB15" s="17"/>
      <c r="AC15" s="12"/>
      <c r="AD15" s="13"/>
      <c r="AE15" s="12"/>
      <c r="AF15" s="18"/>
      <c r="AG15" s="19">
        <f t="shared" si="5"/>
        <v>0</v>
      </c>
      <c r="AH15" s="58">
        <f t="shared" si="6"/>
        <v>0</v>
      </c>
    </row>
    <row r="16" spans="1:34" ht="34.5" customHeight="1" x14ac:dyDescent="0.3">
      <c r="A16" s="30">
        <f t="shared" si="4"/>
        <v>9</v>
      </c>
      <c r="B16" s="28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0.42</v>
      </c>
      <c r="G16" s="20">
        <f t="shared" si="3"/>
        <v>0.45726851851851852</v>
      </c>
      <c r="H16" s="20">
        <v>5</v>
      </c>
      <c r="I16" s="3"/>
      <c r="J16" s="4"/>
      <c r="K16" s="3"/>
      <c r="L16" s="4"/>
      <c r="M16" s="12"/>
      <c r="N16" s="17"/>
      <c r="O16" s="16"/>
      <c r="P16" s="17"/>
      <c r="Q16" s="16"/>
      <c r="R16" s="14">
        <f>G16*16*86.4</f>
        <v>632.12800000000004</v>
      </c>
      <c r="S16" s="16"/>
      <c r="T16" s="14">
        <f>G16*16*86.4</f>
        <v>632.12800000000004</v>
      </c>
      <c r="U16" s="16"/>
      <c r="V16" s="14">
        <f>G16*16*86.4</f>
        <v>632.12800000000004</v>
      </c>
      <c r="W16" s="16"/>
      <c r="X16" s="14">
        <f>G16*16*86.4</f>
        <v>632.12800000000004</v>
      </c>
      <c r="Y16" s="15">
        <f>G16*15*86.4</f>
        <v>592.62</v>
      </c>
      <c r="Z16" s="17"/>
      <c r="AA16" s="16"/>
      <c r="AB16" s="17"/>
      <c r="AC16" s="12"/>
      <c r="AD16" s="13"/>
      <c r="AE16" s="12"/>
      <c r="AF16" s="18"/>
      <c r="AG16" s="19">
        <f t="shared" si="5"/>
        <v>2.1</v>
      </c>
      <c r="AH16" s="58">
        <f t="shared" si="6"/>
        <v>3121.1320000000001</v>
      </c>
    </row>
    <row r="17" spans="1:34" ht="34.5" customHeight="1" thickBot="1" x14ac:dyDescent="0.35">
      <c r="A17" s="30">
        <f t="shared" si="4"/>
        <v>10</v>
      </c>
      <c r="B17" s="29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0</v>
      </c>
      <c r="G17" s="47">
        <f t="shared" si="3"/>
        <v>0</v>
      </c>
      <c r="H17" s="47">
        <v>3</v>
      </c>
      <c r="I17" s="48"/>
      <c r="J17" s="49"/>
      <c r="K17" s="48"/>
      <c r="L17" s="49"/>
      <c r="M17" s="53"/>
      <c r="N17" s="51"/>
      <c r="O17" s="50"/>
      <c r="P17" s="51"/>
      <c r="Q17" s="50"/>
      <c r="R17" s="51"/>
      <c r="S17" s="52">
        <f>G17*15*86.4</f>
        <v>0</v>
      </c>
      <c r="T17" s="51"/>
      <c r="U17" s="15">
        <f>G17*15*86.4</f>
        <v>0</v>
      </c>
      <c r="V17" s="51"/>
      <c r="W17" s="52">
        <f>G17*15*86.4</f>
        <v>0</v>
      </c>
      <c r="X17" s="51"/>
      <c r="Y17" s="50"/>
      <c r="Z17" s="51"/>
      <c r="AA17" s="50"/>
      <c r="AB17" s="51"/>
      <c r="AC17" s="53"/>
      <c r="AD17" s="54"/>
      <c r="AE17" s="53"/>
      <c r="AF17" s="55"/>
      <c r="AG17" s="63">
        <f>F17*H17</f>
        <v>0</v>
      </c>
      <c r="AH17" s="59">
        <f t="shared" si="6"/>
        <v>0</v>
      </c>
    </row>
    <row r="18" spans="1:34" ht="34.5" customHeight="1" x14ac:dyDescent="0.3">
      <c r="A18" s="30">
        <f t="shared" si="4"/>
        <v>11</v>
      </c>
      <c r="B18" s="67" t="s">
        <v>30</v>
      </c>
      <c r="C18" s="45"/>
      <c r="D18" s="45"/>
      <c r="E18" s="45"/>
      <c r="F18" s="45"/>
      <c r="G18" s="46"/>
      <c r="H18" s="46"/>
      <c r="I18" s="61">
        <f>I8+I9+I10+I11+I12+I13+I14+I15+I16+I17</f>
        <v>0</v>
      </c>
      <c r="J18" s="60">
        <f>J8+J9+J10+J11+J12+J13+J14+J15+J16+J17</f>
        <v>0</v>
      </c>
      <c r="K18" s="61">
        <f>K8+K9+K10+K11+K12+K13+K14+K15+K16+K17</f>
        <v>0</v>
      </c>
      <c r="L18" s="60">
        <f>L8+L9+L10+L11+L12+L13+L14+L15+L16+L17</f>
        <v>0</v>
      </c>
      <c r="M18" s="61">
        <f t="shared" ref="M18:AF18" si="7">M8+M9+M10+M11+M12+M13+M14+M15+M16+M17</f>
        <v>0</v>
      </c>
      <c r="N18" s="60">
        <f t="shared" si="7"/>
        <v>0</v>
      </c>
      <c r="O18" s="61">
        <f t="shared" si="7"/>
        <v>0</v>
      </c>
      <c r="P18" s="60">
        <f t="shared" si="7"/>
        <v>0</v>
      </c>
      <c r="Q18" s="61">
        <f t="shared" si="7"/>
        <v>0</v>
      </c>
      <c r="R18" s="60">
        <f t="shared" si="7"/>
        <v>632.12800000000004</v>
      </c>
      <c r="S18" s="61">
        <f t="shared" si="7"/>
        <v>0</v>
      </c>
      <c r="T18" s="60">
        <f t="shared" si="7"/>
        <v>632.12800000000004</v>
      </c>
      <c r="U18" s="61">
        <f t="shared" si="7"/>
        <v>0</v>
      </c>
      <c r="V18" s="60">
        <f t="shared" si="7"/>
        <v>632.12800000000004</v>
      </c>
      <c r="W18" s="61">
        <f t="shared" si="7"/>
        <v>0</v>
      </c>
      <c r="X18" s="60">
        <f t="shared" si="7"/>
        <v>632.12800000000004</v>
      </c>
      <c r="Y18" s="61">
        <f t="shared" si="7"/>
        <v>592.62</v>
      </c>
      <c r="Z18" s="60">
        <f t="shared" si="7"/>
        <v>0</v>
      </c>
      <c r="AA18" s="61">
        <f t="shared" si="7"/>
        <v>0</v>
      </c>
      <c r="AB18" s="60">
        <f t="shared" si="7"/>
        <v>0</v>
      </c>
      <c r="AC18" s="61">
        <f t="shared" si="7"/>
        <v>0</v>
      </c>
      <c r="AD18" s="60">
        <f t="shared" si="7"/>
        <v>0</v>
      </c>
      <c r="AE18" s="61">
        <f t="shared" si="7"/>
        <v>0</v>
      </c>
      <c r="AF18" s="60">
        <f t="shared" si="7"/>
        <v>0</v>
      </c>
      <c r="AG18" s="61">
        <f>AG8+AG9+AG10+AG11+AG12+AG13+AG14+AG15+AG16+AG17</f>
        <v>2.1</v>
      </c>
      <c r="AH18" s="60">
        <f>I18+J18+K18+L18+M18+N18+O18+P18+Q18+R18+S18+T18+U18+V18+W18+X18+Y18+Z18+AA18+AB18+AC18+AD18+AE18+AF18</f>
        <v>3121.1320000000001</v>
      </c>
    </row>
    <row r="19" spans="1:34" ht="34.5" customHeight="1" x14ac:dyDescent="0.3">
      <c r="A19" s="30">
        <f t="shared" si="4"/>
        <v>12</v>
      </c>
      <c r="B19" s="28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3">
      <c r="A20" s="30">
        <f t="shared" si="4"/>
        <v>13</v>
      </c>
      <c r="B20" s="28" t="s">
        <v>32</v>
      </c>
      <c r="C20" s="21"/>
      <c r="D20" s="21"/>
      <c r="E20" s="21"/>
      <c r="F20" s="21"/>
      <c r="G20" s="24"/>
      <c r="H20" s="24"/>
      <c r="I20" s="64">
        <v>0.9</v>
      </c>
      <c r="J20" s="65">
        <f>I20</f>
        <v>0.9</v>
      </c>
      <c r="K20" s="64">
        <v>0.9</v>
      </c>
      <c r="L20" s="65">
        <f t="shared" si="8"/>
        <v>0.9</v>
      </c>
      <c r="M20" s="64">
        <v>0.9</v>
      </c>
      <c r="N20" s="65">
        <f t="shared" si="9"/>
        <v>0.9</v>
      </c>
      <c r="O20" s="64">
        <v>0.9</v>
      </c>
      <c r="P20" s="65">
        <f t="shared" si="10"/>
        <v>0.9</v>
      </c>
      <c r="Q20" s="64">
        <v>0.9</v>
      </c>
      <c r="R20" s="65">
        <f t="shared" si="11"/>
        <v>0.9</v>
      </c>
      <c r="S20" s="64">
        <v>0.9</v>
      </c>
      <c r="T20" s="65">
        <f t="shared" si="12"/>
        <v>0.9</v>
      </c>
      <c r="U20" s="64">
        <v>0.9</v>
      </c>
      <c r="V20" s="65">
        <f t="shared" si="13"/>
        <v>0.9</v>
      </c>
      <c r="W20" s="64">
        <v>0.9</v>
      </c>
      <c r="X20" s="65">
        <f t="shared" si="14"/>
        <v>0.9</v>
      </c>
      <c r="Y20" s="64">
        <v>0.9</v>
      </c>
      <c r="Z20" s="65">
        <f t="shared" si="15"/>
        <v>0.9</v>
      </c>
      <c r="AA20" s="64">
        <v>0.9</v>
      </c>
      <c r="AB20" s="65">
        <f t="shared" si="16"/>
        <v>0.9</v>
      </c>
      <c r="AC20" s="64">
        <v>0.9</v>
      </c>
      <c r="AD20" s="65">
        <f t="shared" si="17"/>
        <v>0.9</v>
      </c>
      <c r="AE20" s="64">
        <v>0.9</v>
      </c>
      <c r="AF20" s="65">
        <f t="shared" si="18"/>
        <v>0.9</v>
      </c>
      <c r="AG20" s="7"/>
      <c r="AH20" s="8"/>
    </row>
    <row r="21" spans="1:34" ht="34.5" customHeight="1" x14ac:dyDescent="0.3">
      <c r="A21" s="30">
        <f t="shared" si="4"/>
        <v>14</v>
      </c>
      <c r="B21" s="28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3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3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3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0</v>
      </c>
      <c r="Q24" s="5">
        <f t="shared" si="20"/>
        <v>0</v>
      </c>
      <c r="R24" s="6">
        <f t="shared" si="20"/>
        <v>1106.172839506173</v>
      </c>
      <c r="S24" s="5">
        <f t="shared" si="20"/>
        <v>0</v>
      </c>
      <c r="T24" s="6">
        <f t="shared" si="20"/>
        <v>1106.172839506173</v>
      </c>
      <c r="U24" s="5">
        <f t="shared" si="20"/>
        <v>0</v>
      </c>
      <c r="V24" s="6">
        <f t="shared" si="20"/>
        <v>1106.172839506173</v>
      </c>
      <c r="W24" s="5">
        <f t="shared" si="20"/>
        <v>0</v>
      </c>
      <c r="X24" s="6">
        <f t="shared" si="20"/>
        <v>1106.172839506173</v>
      </c>
      <c r="Y24" s="5">
        <f t="shared" si="20"/>
        <v>1037.0370370370372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5461.7283950617293</v>
      </c>
    </row>
    <row r="25" spans="1:34" ht="34.5" customHeight="1" thickBot="1" x14ac:dyDescent="0.35">
      <c r="A25" s="30">
        <f t="shared" si="4"/>
        <v>18</v>
      </c>
      <c r="B25" s="29" t="s">
        <v>37</v>
      </c>
      <c r="C25" s="23"/>
      <c r="D25" s="23"/>
      <c r="E25" s="23"/>
      <c r="F25" s="23"/>
      <c r="G25" s="23"/>
      <c r="H25" s="23"/>
      <c r="I25" s="66">
        <f>I24/(15*86400)</f>
        <v>0</v>
      </c>
      <c r="J25" s="43">
        <f>J24/(15*86400)</f>
        <v>0</v>
      </c>
      <c r="K25" s="66">
        <f t="shared" ref="K25:AF25" si="21">K24/(15*86400)</f>
        <v>0</v>
      </c>
      <c r="L25" s="43">
        <f t="shared" si="21"/>
        <v>0</v>
      </c>
      <c r="M25" s="66">
        <f t="shared" si="21"/>
        <v>0</v>
      </c>
      <c r="N25" s="43">
        <f t="shared" si="21"/>
        <v>0</v>
      </c>
      <c r="O25" s="66">
        <f t="shared" si="21"/>
        <v>0</v>
      </c>
      <c r="P25" s="43">
        <f t="shared" si="21"/>
        <v>0</v>
      </c>
      <c r="Q25" s="66">
        <f t="shared" si="21"/>
        <v>0</v>
      </c>
      <c r="R25" s="43">
        <f t="shared" si="21"/>
        <v>8.5352842554488654E-4</v>
      </c>
      <c r="S25" s="66">
        <f t="shared" si="21"/>
        <v>0</v>
      </c>
      <c r="T25" s="43">
        <f t="shared" si="21"/>
        <v>8.5352842554488654E-4</v>
      </c>
      <c r="U25" s="66">
        <f t="shared" si="21"/>
        <v>0</v>
      </c>
      <c r="V25" s="43">
        <f t="shared" si="21"/>
        <v>8.5352842554488654E-4</v>
      </c>
      <c r="W25" s="66">
        <f t="shared" si="21"/>
        <v>0</v>
      </c>
      <c r="X25" s="43">
        <f t="shared" si="21"/>
        <v>8.5352842554488654E-4</v>
      </c>
      <c r="Y25" s="66">
        <f t="shared" si="21"/>
        <v>8.0018289894833112E-4</v>
      </c>
      <c r="Z25" s="43">
        <f t="shared" si="21"/>
        <v>0</v>
      </c>
      <c r="AA25" s="66">
        <f t="shared" si="21"/>
        <v>0</v>
      </c>
      <c r="AB25" s="43">
        <f t="shared" si="21"/>
        <v>0</v>
      </c>
      <c r="AC25" s="66">
        <f t="shared" si="21"/>
        <v>0</v>
      </c>
      <c r="AD25" s="43">
        <f t="shared" si="21"/>
        <v>0</v>
      </c>
      <c r="AE25" s="66">
        <f t="shared" si="21"/>
        <v>0</v>
      </c>
      <c r="AF25" s="43">
        <f t="shared" si="21"/>
        <v>0</v>
      </c>
      <c r="AG25" s="66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ტბისი-კუმისი</vt:lpstr>
      <vt:lpstr>ჯანდარა</vt:lpstr>
      <vt:lpstr>ავრანლო-გუმბათი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Tamar Ebralidze</cp:lastModifiedBy>
  <cp:lastPrinted>2024-10-01T09:24:37Z</cp:lastPrinted>
  <dcterms:created xsi:type="dcterms:W3CDTF">2015-06-05T18:17:20Z</dcterms:created>
  <dcterms:modified xsi:type="dcterms:W3CDTF">2025-02-04T12:50:00Z</dcterms:modified>
</cp:coreProperties>
</file>